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0" windowWidth="19440" windowHeight="7755"/>
  </bookViews>
  <sheets>
    <sheet name="Registre complet" sheetId="1" r:id="rId1"/>
    <sheet name="Elements" sheetId="2" r:id="rId2"/>
    <sheet name="Priorité" sheetId="4" r:id="rId3"/>
  </sheets>
  <definedNames>
    <definedName name="_xlnm._FilterDatabase" localSheetId="0" hidden="1">'Registre complet'!$A$8:$T$89</definedName>
    <definedName name="_xlnm.Print_Area" localSheetId="0">'Registre complet'!$A$1:$T$87</definedName>
    <definedName name="_xlnm.Print_Titles" localSheetId="0">'Registre complet'!$1:$9</definedName>
  </definedNames>
  <calcPr calcId="144525"/>
</workbook>
</file>

<file path=xl/calcChain.xml><?xml version="1.0" encoding="utf-8"?>
<calcChain xmlns="http://schemas.openxmlformats.org/spreadsheetml/2006/main">
  <c r="Q117" i="1" l="1"/>
  <c r="Q116" i="1"/>
  <c r="Q114" i="1"/>
  <c r="S114" i="1" s="1"/>
  <c r="Q58" i="1" l="1"/>
  <c r="S58" i="1" s="1"/>
  <c r="J3" i="4" l="1"/>
  <c r="Q125" i="1" l="1"/>
  <c r="S115" i="1"/>
  <c r="Q115" i="1"/>
  <c r="S113" i="1"/>
  <c r="Q113" i="1"/>
  <c r="S112" i="1"/>
  <c r="Q112" i="1"/>
  <c r="S111" i="1"/>
  <c r="Q111" i="1"/>
  <c r="S110" i="1"/>
  <c r="Q110" i="1"/>
  <c r="S109" i="1"/>
  <c r="Q109" i="1"/>
  <c r="S108" i="1"/>
  <c r="Q108" i="1"/>
  <c r="S107" i="1"/>
  <c r="Q107" i="1"/>
  <c r="S106" i="1"/>
  <c r="Q106" i="1"/>
  <c r="S105" i="1"/>
  <c r="Q105" i="1"/>
  <c r="S104" i="1"/>
  <c r="Q104" i="1"/>
  <c r="S103" i="1"/>
  <c r="Q103" i="1"/>
  <c r="S102" i="1"/>
  <c r="Q102" i="1"/>
  <c r="S101" i="1"/>
  <c r="Q101" i="1"/>
  <c r="S100" i="1"/>
  <c r="Q100" i="1"/>
  <c r="S99" i="1"/>
  <c r="Q99" i="1"/>
  <c r="S98" i="1"/>
  <c r="Q98" i="1"/>
  <c r="S97" i="1"/>
  <c r="Q97" i="1"/>
  <c r="Q96" i="1"/>
  <c r="S96" i="1" s="1"/>
  <c r="S95" i="1"/>
  <c r="Q95" i="1"/>
  <c r="S94" i="1"/>
  <c r="Q94" i="1"/>
  <c r="S93" i="1"/>
  <c r="Q93" i="1"/>
  <c r="S92" i="1"/>
  <c r="Q92" i="1"/>
  <c r="S91" i="1"/>
  <c r="Q91" i="1"/>
  <c r="Q90" i="1"/>
  <c r="S90" i="1" s="1"/>
  <c r="S89" i="1"/>
  <c r="Q89" i="1"/>
  <c r="S88" i="1"/>
  <c r="Q88" i="1"/>
  <c r="S87" i="1"/>
  <c r="Q87" i="1"/>
  <c r="S86" i="1"/>
  <c r="Q86" i="1"/>
  <c r="Q85" i="1"/>
  <c r="S85" i="1" s="1"/>
  <c r="S84" i="1"/>
  <c r="Q84" i="1"/>
  <c r="S83" i="1"/>
  <c r="Q83" i="1"/>
  <c r="S82" i="1"/>
  <c r="Q82" i="1"/>
  <c r="S81" i="1"/>
  <c r="Q81" i="1"/>
  <c r="S80" i="1"/>
  <c r="Q80" i="1"/>
  <c r="S79" i="1"/>
  <c r="Q79" i="1"/>
  <c r="S78" i="1"/>
  <c r="Q78" i="1"/>
  <c r="S77" i="1"/>
  <c r="Q77" i="1"/>
  <c r="S76" i="1"/>
  <c r="Q76" i="1"/>
  <c r="S75" i="1"/>
  <c r="Q75" i="1"/>
  <c r="S74" i="1"/>
  <c r="Q74" i="1"/>
  <c r="S73" i="1"/>
  <c r="Q73" i="1"/>
  <c r="S72" i="1"/>
  <c r="Q72" i="1"/>
  <c r="S71" i="1"/>
  <c r="Q71" i="1"/>
  <c r="S70" i="1"/>
  <c r="Q70" i="1"/>
  <c r="S69" i="1"/>
  <c r="Q69" i="1"/>
  <c r="S68" i="1"/>
  <c r="Q68" i="1"/>
  <c r="S67" i="1"/>
  <c r="Q67" i="1"/>
  <c r="S66" i="1"/>
  <c r="Q66" i="1"/>
  <c r="S65" i="1"/>
  <c r="Q65" i="1"/>
  <c r="S64" i="1"/>
  <c r="Q64" i="1"/>
  <c r="S63" i="1"/>
  <c r="Q63" i="1"/>
  <c r="S62" i="1"/>
  <c r="Q62" i="1"/>
  <c r="S61" i="1"/>
  <c r="Q61" i="1"/>
  <c r="S60" i="1"/>
  <c r="Q60" i="1"/>
  <c r="S59" i="1"/>
  <c r="Q59" i="1"/>
  <c r="S57" i="1"/>
  <c r="Q57" i="1"/>
  <c r="S56" i="1"/>
  <c r="Q56" i="1"/>
  <c r="S55" i="1"/>
  <c r="Q55" i="1"/>
  <c r="S54" i="1"/>
  <c r="Q54" i="1"/>
  <c r="S53" i="1"/>
  <c r="Q53" i="1"/>
  <c r="S52" i="1"/>
  <c r="Q52" i="1"/>
  <c r="S51" i="1"/>
  <c r="Q51" i="1"/>
  <c r="S50" i="1"/>
  <c r="Q50" i="1"/>
  <c r="S49" i="1"/>
  <c r="Q49" i="1"/>
  <c r="S48" i="1"/>
  <c r="Q48" i="1"/>
  <c r="S47" i="1"/>
  <c r="Q47" i="1"/>
  <c r="S46" i="1"/>
  <c r="Q46" i="1"/>
  <c r="S45" i="1"/>
  <c r="Q45" i="1"/>
  <c r="S44" i="1"/>
  <c r="Q44" i="1"/>
  <c r="S43" i="1"/>
  <c r="Q43" i="1"/>
  <c r="S42" i="1"/>
  <c r="Q42" i="1"/>
  <c r="S41" i="1"/>
  <c r="Q41" i="1"/>
  <c r="S40" i="1"/>
  <c r="Q40" i="1"/>
  <c r="S39" i="1"/>
  <c r="Q39" i="1"/>
  <c r="S38" i="1"/>
  <c r="Q38" i="1"/>
  <c r="S37" i="1"/>
  <c r="Q37" i="1"/>
  <c r="S36" i="1"/>
  <c r="Q36" i="1"/>
  <c r="S35" i="1"/>
  <c r="Q35" i="1"/>
  <c r="S34" i="1"/>
  <c r="Q34" i="1"/>
  <c r="S33" i="1"/>
  <c r="Q33" i="1"/>
  <c r="S32" i="1"/>
  <c r="Q32" i="1"/>
  <c r="S31" i="1"/>
  <c r="Q31" i="1"/>
  <c r="S30" i="1"/>
  <c r="Q30" i="1"/>
  <c r="S29" i="1"/>
  <c r="Q29" i="1"/>
  <c r="S28" i="1"/>
  <c r="Q28" i="1"/>
  <c r="S27" i="1"/>
  <c r="Q27" i="1"/>
  <c r="S26" i="1"/>
  <c r="Q26" i="1"/>
  <c r="S25" i="1"/>
  <c r="Q25" i="1"/>
  <c r="S24" i="1"/>
  <c r="Q24" i="1"/>
  <c r="S23" i="1"/>
  <c r="Q23" i="1"/>
  <c r="S22" i="1"/>
  <c r="Q22" i="1"/>
  <c r="S21" i="1"/>
  <c r="Q21" i="1"/>
  <c r="S20" i="1"/>
  <c r="Q20" i="1"/>
  <c r="S19" i="1"/>
  <c r="Q19" i="1"/>
  <c r="S18" i="1"/>
  <c r="Q18" i="1"/>
  <c r="S17" i="1"/>
  <c r="Q17" i="1"/>
  <c r="S16" i="1"/>
  <c r="Q16" i="1"/>
  <c r="S15" i="1"/>
  <c r="Q15" i="1"/>
  <c r="S14" i="1"/>
  <c r="Q14" i="1"/>
  <c r="S13" i="1"/>
  <c r="Q13" i="1"/>
  <c r="S12" i="1"/>
  <c r="Q12" i="1"/>
  <c r="S11" i="1"/>
  <c r="Q11" i="1"/>
  <c r="S10" i="1"/>
  <c r="Q10" i="1"/>
  <c r="Q128" i="1" s="1"/>
  <c r="I5" i="1"/>
  <c r="S119" i="1" l="1"/>
  <c r="S120" i="1"/>
  <c r="Q120" i="1"/>
  <c r="Q122" i="1"/>
  <c r="Q126" i="1"/>
  <c r="S121" i="1"/>
  <c r="Q123" i="1"/>
  <c r="Q127" i="1"/>
  <c r="Q119" i="1"/>
  <c r="Q121" i="1"/>
  <c r="Q124" i="1"/>
</calcChain>
</file>

<file path=xl/comments1.xml><?xml version="1.0" encoding="utf-8"?>
<comments xmlns="http://schemas.openxmlformats.org/spreadsheetml/2006/main">
  <authors>
    <author>dand</author>
    <author>van meesche marcel</author>
  </authors>
  <commentList>
    <comment ref="F9" authorId="0">
      <text>
        <r>
          <rPr>
            <b/>
            <sz val="8"/>
            <color indexed="81"/>
            <rFont val="Tahoma"/>
            <family val="2"/>
          </rPr>
          <t xml:space="preserve">dand: </t>
        </r>
        <r>
          <rPr>
            <sz val="10"/>
            <color indexed="81"/>
            <rFont val="Tahoma"/>
            <family val="2"/>
          </rPr>
          <t>Fonctionnement normal</t>
        </r>
        <r>
          <rPr>
            <sz val="8"/>
            <color indexed="81"/>
            <rFont val="Tahoma"/>
            <family val="2"/>
          </rPr>
          <t xml:space="preserve">
</t>
        </r>
      </text>
    </comment>
    <comment ref="G9" authorId="0">
      <text>
        <r>
          <rPr>
            <b/>
            <sz val="8"/>
            <color indexed="81"/>
            <rFont val="Tahoma"/>
            <family val="2"/>
          </rPr>
          <t xml:space="preserve">dand: </t>
        </r>
        <r>
          <rPr>
            <sz val="10"/>
            <color indexed="81"/>
            <rFont val="Tahoma"/>
            <family val="2"/>
          </rPr>
          <t>Fonctionnement anormal (lors de maintenance)</t>
        </r>
        <r>
          <rPr>
            <sz val="8"/>
            <color indexed="81"/>
            <rFont val="Tahoma"/>
            <family val="2"/>
          </rPr>
          <t xml:space="preserve">
</t>
        </r>
      </text>
    </comment>
    <comment ref="H9" authorId="0">
      <text>
        <r>
          <rPr>
            <b/>
            <sz val="8"/>
            <color indexed="81"/>
            <rFont val="Tahoma"/>
            <family val="2"/>
          </rPr>
          <t xml:space="preserve">dand: </t>
        </r>
        <r>
          <rPr>
            <sz val="10"/>
            <color indexed="81"/>
            <rFont val="Tahoma"/>
            <family val="2"/>
          </rPr>
          <t>Fonctionnement en cas d'accident</t>
        </r>
        <r>
          <rPr>
            <sz val="8"/>
            <color indexed="81"/>
            <rFont val="Tahoma"/>
            <family val="2"/>
          </rPr>
          <t xml:space="preserve">
</t>
        </r>
      </text>
    </comment>
    <comment ref="K9" authorId="1">
      <text>
        <r>
          <rPr>
            <b/>
            <sz val="9"/>
            <color indexed="81"/>
            <rFont val="Geneva"/>
            <family val="2"/>
          </rPr>
          <t>van meesche marcel:</t>
        </r>
        <r>
          <rPr>
            <sz val="9"/>
            <color indexed="81"/>
            <rFont val="Geneva"/>
            <family val="2"/>
          </rPr>
          <t xml:space="preserve">
les flux de matières sont relatifs aux relevés de consommation de ressources, de production de déchets et d'émissions de polluants</t>
        </r>
      </text>
    </comment>
    <comment ref="L9" authorId="1">
      <text>
        <r>
          <rPr>
            <b/>
            <sz val="9"/>
            <color indexed="81"/>
            <rFont val="Geneva"/>
            <family val="2"/>
          </rPr>
          <t>van meesche marcel:</t>
        </r>
        <r>
          <rPr>
            <sz val="9"/>
            <color indexed="81"/>
            <rFont val="Geneva"/>
            <family val="2"/>
          </rPr>
          <t xml:space="preserve">
relatif à la législation environnementale applicable</t>
        </r>
      </text>
    </comment>
    <comment ref="M9" authorId="1">
      <text>
        <r>
          <rPr>
            <b/>
            <sz val="9"/>
            <color indexed="81"/>
            <rFont val="Geneva"/>
            <family val="2"/>
          </rPr>
          <t>van meesche marcel:</t>
        </r>
        <r>
          <rPr>
            <sz val="9"/>
            <color indexed="81"/>
            <rFont val="Geneva"/>
            <family val="2"/>
          </rPr>
          <t xml:space="preserve">
impact potentiel sur l'environnement</t>
        </r>
      </text>
    </comment>
    <comment ref="N9" authorId="1">
      <text>
        <r>
          <rPr>
            <b/>
            <sz val="9"/>
            <color indexed="81"/>
            <rFont val="Geneva"/>
            <family val="2"/>
          </rPr>
          <t>van meesche marcel:</t>
        </r>
        <r>
          <rPr>
            <sz val="9"/>
            <color indexed="81"/>
            <rFont val="Geneva"/>
            <family val="2"/>
          </rPr>
          <t xml:space="preserve">
pratiques des employés (lien écocartes et visites sur le terrain)</t>
        </r>
      </text>
    </comment>
    <comment ref="O9" authorId="1">
      <text>
        <r>
          <rPr>
            <b/>
            <sz val="9"/>
            <color indexed="81"/>
            <rFont val="Geneva"/>
            <family val="2"/>
          </rPr>
          <t>van meesche marcel:</t>
        </r>
        <r>
          <rPr>
            <sz val="9"/>
            <color indexed="81"/>
            <rFont val="Geneva"/>
            <family val="2"/>
          </rPr>
          <t xml:space="preserve">
caractérise l'opinion des employés par rapport à la gestion environnementale de l'organisation (lien carte météo)</t>
        </r>
      </text>
    </comment>
    <comment ref="P9" authorId="1">
      <text>
        <r>
          <rPr>
            <b/>
            <sz val="9"/>
            <color indexed="81"/>
            <rFont val="Geneva"/>
            <family val="2"/>
          </rPr>
          <t>van meesche marcel:</t>
        </r>
        <r>
          <rPr>
            <sz val="9"/>
            <color indexed="81"/>
            <rFont val="Geneva"/>
            <family val="2"/>
          </rPr>
          <t xml:space="preserve">
influence ou maîtrise de gestion sur l'activité en question (peut être pondéré x2)</t>
        </r>
      </text>
    </comment>
    <comment ref="Q9" authorId="1">
      <text>
        <r>
          <rPr>
            <b/>
            <sz val="9"/>
            <color indexed="81"/>
            <rFont val="Geneva"/>
            <family val="2"/>
          </rPr>
          <t>van meesche marcel:</t>
        </r>
        <r>
          <rPr>
            <sz val="9"/>
            <color indexed="81"/>
            <rFont val="Geneva"/>
            <family val="2"/>
          </rPr>
          <t xml:space="preserve">
dans la colonne total vous visualisez les aspects environnementaux les plus significatifs</t>
        </r>
      </text>
    </comment>
  </commentList>
</comments>
</file>

<file path=xl/sharedStrings.xml><?xml version="1.0" encoding="utf-8"?>
<sst xmlns="http://schemas.openxmlformats.org/spreadsheetml/2006/main" count="1223" uniqueCount="462">
  <si>
    <t>Système de Management Qualité-Environnement</t>
  </si>
  <si>
    <t>Flux de matières</t>
  </si>
  <si>
    <t>Législation et PFDD</t>
  </si>
  <si>
    <t>Impact</t>
  </si>
  <si>
    <t>Pratiques</t>
  </si>
  <si>
    <t>Opinion des travailleurs</t>
  </si>
  <si>
    <t>Influence</t>
  </si>
  <si>
    <t>Priorité</t>
  </si>
  <si>
    <t>Registre complet des aspects environnementaux directs</t>
  </si>
  <si>
    <t>3 : Fort important</t>
  </si>
  <si>
    <t>3 : Réglementé</t>
  </si>
  <si>
    <t>3 : Grave</t>
  </si>
  <si>
    <t>3 : A arrêter</t>
  </si>
  <si>
    <t>3 : Orage</t>
  </si>
  <si>
    <t>3 : Elevé</t>
  </si>
  <si>
    <t>Total entre 12 et 18</t>
  </si>
  <si>
    <t xml:space="preserve">Registre  </t>
  </si>
  <si>
    <t>Date d'impression :</t>
  </si>
  <si>
    <t>2 : Important</t>
  </si>
  <si>
    <t>2 : Autres exigences</t>
  </si>
  <si>
    <t>2 : Relevant</t>
  </si>
  <si>
    <t>2 : A changer</t>
  </si>
  <si>
    <t>2 : Pluie</t>
  </si>
  <si>
    <t>2: Moyen</t>
  </si>
  <si>
    <t>Total entre 10 et 11</t>
  </si>
  <si>
    <t>1 : Normal</t>
  </si>
  <si>
    <t>1 : Pas d'exigences</t>
  </si>
  <si>
    <t>1 : Léger</t>
  </si>
  <si>
    <t>1 : A surveiller</t>
  </si>
  <si>
    <t>1 : Soleil</t>
  </si>
  <si>
    <t>Total entre 5 et 9</t>
  </si>
  <si>
    <t>U.O.</t>
  </si>
  <si>
    <t>Activités
Activiteiten</t>
  </si>
  <si>
    <t>Aspects
Aspecten</t>
  </si>
  <si>
    <t>Secteur</t>
  </si>
  <si>
    <t>Fonctionnement</t>
  </si>
  <si>
    <t>Incidence environnementale</t>
  </si>
  <si>
    <t>Réf.</t>
  </si>
  <si>
    <t>COTATION</t>
  </si>
  <si>
    <t>Priorités</t>
  </si>
  <si>
    <t>Objectif environnemental</t>
  </si>
  <si>
    <t>N</t>
  </si>
  <si>
    <t>An</t>
  </si>
  <si>
    <t>Acc</t>
  </si>
  <si>
    <t>Opinion du personnel</t>
  </si>
  <si>
    <t>Total</t>
  </si>
  <si>
    <t>Conforme à la législation</t>
  </si>
  <si>
    <r>
      <t xml:space="preserve">Bureaux: </t>
    </r>
    <r>
      <rPr>
        <sz val="10"/>
        <rFont val="Arial"/>
        <family val="2"/>
      </rPr>
      <t xml:space="preserve">Il y a +/- </t>
    </r>
    <r>
      <rPr>
        <b/>
        <sz val="10"/>
        <rFont val="Arial"/>
        <family val="2"/>
      </rPr>
      <t xml:space="preserve">254 </t>
    </r>
    <r>
      <rPr>
        <sz val="10"/>
        <rFont val="Arial"/>
        <family val="2"/>
      </rPr>
      <t>bureaux répartis sur 4 bâtiments (Devestelle, Jeanlet, Géologie, Closter). Les bureaux peuvent être individuels jusqu'à être paysager (7 personnes).</t>
    </r>
  </si>
  <si>
    <t>a</t>
  </si>
  <si>
    <r>
      <t>Ordinateurs</t>
    </r>
    <r>
      <rPr>
        <sz val="10"/>
        <rFont val="Arial"/>
        <family val="2"/>
      </rPr>
      <t xml:space="preserve"> : </t>
    </r>
    <r>
      <rPr>
        <b/>
        <sz val="10"/>
        <rFont val="Arial"/>
        <family val="2"/>
      </rPr>
      <t>480</t>
    </r>
    <r>
      <rPr>
        <sz val="10"/>
        <rFont val="Arial"/>
        <family val="2"/>
      </rPr>
      <t xml:space="preserve"> ordinateurs/laptops utilisés dans les bureaux, salles de réunion, télétravail et/ou missions.</t>
    </r>
  </si>
  <si>
    <t>CEN</t>
  </si>
  <si>
    <t>X</t>
  </si>
  <si>
    <t>Consommation d'électricité</t>
  </si>
  <si>
    <t>1a</t>
  </si>
  <si>
    <t>Objectif Energie</t>
  </si>
  <si>
    <t>b</t>
  </si>
  <si>
    <r>
      <t>Eclairage</t>
    </r>
    <r>
      <rPr>
        <sz val="10"/>
        <rFont val="Arial"/>
        <family val="2"/>
      </rPr>
      <t xml:space="preserve"> : Chaque bureau dispose de son propre interrupteur pour le plafonnier qui est composé pour la plus part  de lampes TL8 (Devestel, closter) avec des starters classiques et TL5 avec starters électroniques + lichtsturing (jeanlet, geologie). Chaque personne est "responsable" de son bureau et de la manière dont il module l'éclairage, twee schakelaars waarbij de mensen kunnen kiezen.
Mais chaque soir le concierge fait un tour.</t>
    </r>
  </si>
  <si>
    <t>1b</t>
  </si>
  <si>
    <t>c</t>
  </si>
  <si>
    <r>
      <t xml:space="preserve">Choix et achat de consommables de bureau </t>
    </r>
    <r>
      <rPr>
        <sz val="10"/>
        <rFont val="Arial"/>
        <family val="2"/>
      </rPr>
      <t>(fournitures de bureau, alimentation, petit appareillage électrique, etc)</t>
    </r>
    <r>
      <rPr>
        <b/>
        <sz val="10"/>
        <rFont val="Arial"/>
        <family val="2"/>
      </rPr>
      <t xml:space="preserve"> : A</t>
    </r>
    <r>
      <rPr>
        <sz val="10"/>
        <rFont val="Arial"/>
        <family val="2"/>
      </rPr>
      <t>chat via le CMS-FOR. Papier met een ecolabel, verdeling van de kantoorbenodigdheden via het centraal magazijn.</t>
    </r>
  </si>
  <si>
    <t>CM</t>
  </si>
  <si>
    <t>Consommation de consommables</t>
  </si>
  <si>
    <t>1c</t>
  </si>
  <si>
    <t>d</t>
  </si>
  <si>
    <r>
      <t>Verwarming: Alle r</t>
    </r>
    <r>
      <rPr>
        <sz val="10"/>
        <rFont val="Arial"/>
        <family val="2"/>
      </rPr>
      <t>adiatoren met thermostatische kraan.</t>
    </r>
  </si>
  <si>
    <t>Verdeling van warmte</t>
  </si>
  <si>
    <t>1d</t>
  </si>
  <si>
    <t>e</t>
  </si>
  <si>
    <r>
      <t xml:space="preserve">Verwarming. </t>
    </r>
    <r>
      <rPr>
        <sz val="10"/>
        <rFont val="Arial"/>
        <family val="2"/>
      </rPr>
      <t>Bijkomende verwarming door elektrische vuren. Personeel brengt op eigen initiatief bijkomende verwarming mee.</t>
    </r>
  </si>
  <si>
    <t>Elektriciteit verbruik</t>
  </si>
  <si>
    <t>1e</t>
  </si>
  <si>
    <t>f</t>
  </si>
  <si>
    <r>
      <t xml:space="preserve">Lavabo en kranen in bureau. </t>
    </r>
    <r>
      <rPr>
        <sz val="10"/>
        <rFont val="Arial"/>
        <family val="2"/>
      </rPr>
      <t xml:space="preserve">Door de omvorming van oude labo's naar burelen zijn er nog uitgerust met een lavabo en kranen </t>
    </r>
  </si>
  <si>
    <t>CE</t>
  </si>
  <si>
    <t>Water verbruik</t>
  </si>
  <si>
    <t>1f</t>
  </si>
  <si>
    <t>g</t>
  </si>
  <si>
    <r>
      <t>Eau chaude:</t>
    </r>
    <r>
      <rPr>
        <sz val="10"/>
        <rFont val="Arial"/>
        <family val="2"/>
      </rPr>
      <t xml:space="preserve"> la production d'eau chaude quant elle est disponible est réalisé au travers de boiler électrique de +/- 60 litres.</t>
    </r>
  </si>
  <si>
    <t>1g</t>
  </si>
  <si>
    <t>h</t>
  </si>
  <si>
    <r>
      <t>Choix et achat de biens d'investissement</t>
    </r>
    <r>
      <rPr>
        <sz val="10"/>
        <rFont val="Arial"/>
        <family val="2"/>
      </rPr>
      <t xml:space="preserve"> (PC, Mobilier, Equipements) via le CMS FOR. </t>
    </r>
  </si>
  <si>
    <t>1h</t>
  </si>
  <si>
    <t>i</t>
  </si>
  <si>
    <r>
      <t>Elektrische apparaten voor koffie en thee.</t>
    </r>
    <r>
      <rPr>
        <sz val="10"/>
        <rFont val="Arial"/>
        <family val="2"/>
      </rPr>
      <t xml:space="preserve"> Veel mensen hebben hun apparaten in hun bureel. Personeelleden brengen het mee van thuis, het is niet centraal georganiseerd.</t>
    </r>
  </si>
  <si>
    <t>Verbruik van elektriciteit</t>
  </si>
  <si>
    <t>1i</t>
  </si>
  <si>
    <t>j</t>
  </si>
  <si>
    <r>
      <rPr>
        <b/>
        <sz val="10"/>
        <rFont val="Arial"/>
        <family val="2"/>
      </rPr>
      <t>Frigo:</t>
    </r>
    <r>
      <rPr>
        <sz val="10"/>
        <rFont val="Arial"/>
        <family val="2"/>
      </rPr>
      <t xml:space="preserve"> il y a une 60aine de frigo qui sont dispersés.</t>
    </r>
  </si>
  <si>
    <t>1j</t>
  </si>
  <si>
    <t>k</t>
  </si>
  <si>
    <r>
      <t xml:space="preserve">Voeding afval </t>
    </r>
    <r>
      <rPr>
        <sz val="10"/>
        <rFont val="Arial"/>
        <family val="2"/>
      </rPr>
      <t xml:space="preserve">fruit, thee en koffie afval van de kofiehoek </t>
    </r>
  </si>
  <si>
    <t>DEC</t>
  </si>
  <si>
    <t>Compostering</t>
  </si>
  <si>
    <t>1k</t>
  </si>
  <si>
    <t>l</t>
  </si>
  <si>
    <r>
      <rPr>
        <b/>
        <sz val="10"/>
        <rFont val="Arial"/>
        <family val="2"/>
      </rPr>
      <t>Micro-onde</t>
    </r>
    <r>
      <rPr>
        <sz val="10"/>
        <rFont val="Arial"/>
        <family val="2"/>
      </rPr>
      <t xml:space="preserve">: 27 dans les "kitchenettes" improvisées dans les bureaux mise à part 5 ou 6 kitchinettes plus "officielles" </t>
    </r>
  </si>
  <si>
    <t>1l</t>
  </si>
  <si>
    <r>
      <t>Mess</t>
    </r>
    <r>
      <rPr>
        <sz val="10"/>
        <rFont val="Arial"/>
        <family val="2"/>
      </rPr>
      <t>: Tijdens de middag is er de mogelijkheid om te eten in de mess. Er zijn enkele kitchenettes op de verdiepingen maar meestal is een koffiehoek in een bureau georganiseert.</t>
    </r>
  </si>
  <si>
    <r>
      <t xml:space="preserve"> Offre de repas dans notre mess</t>
    </r>
    <r>
      <rPr>
        <sz val="10"/>
        <rFont val="Arial"/>
        <family val="2"/>
      </rPr>
      <t xml:space="preserve"> permettant la limitation des déplacements. Le choix: menu des finances ou certain plats à commander avant 10h et préparé sur place. </t>
    </r>
  </si>
  <si>
    <t>MOB</t>
  </si>
  <si>
    <t>Déplacements pour restauration</t>
  </si>
  <si>
    <t>2a</t>
  </si>
  <si>
    <r>
      <t xml:space="preserve">Toestel: </t>
    </r>
    <r>
      <rPr>
        <sz val="10"/>
        <rFont val="Arial"/>
        <family val="2"/>
      </rPr>
      <t>2 frituur backen + elektrische kookplaten + elekt. Grillplaat + four vapeur + bain-marie + toaster + micro ondes</t>
    </r>
  </si>
  <si>
    <t>2b</t>
  </si>
  <si>
    <r>
      <t>Frigo en diepvriezers</t>
    </r>
    <r>
      <rPr>
        <sz val="10"/>
        <rFont val="Arial"/>
        <family val="2"/>
      </rPr>
      <t xml:space="preserve"> : 2 + 2 + groente frigotje.</t>
    </r>
  </si>
  <si>
    <t>2c</t>
  </si>
  <si>
    <r>
      <t>Achat de produits alimentaires voor de mess</t>
    </r>
    <r>
      <rPr>
        <sz val="10"/>
        <rFont val="Arial"/>
        <family val="2"/>
      </rPr>
      <t xml:space="preserve"> : vlees, groenten, … </t>
    </r>
  </si>
  <si>
    <t>Consommation de matières premières</t>
  </si>
  <si>
    <t>2d</t>
  </si>
  <si>
    <r>
      <t xml:space="preserve">Voeding afval </t>
    </r>
    <r>
      <rPr>
        <sz val="10"/>
        <rFont val="Arial"/>
        <family val="2"/>
      </rPr>
      <t xml:space="preserve">mess + fruit, thee en koffie afval van de kitchinette </t>
    </r>
  </si>
  <si>
    <t>2e</t>
  </si>
  <si>
    <r>
      <t xml:space="preserve">Gevaarlijk afval, </t>
    </r>
    <r>
      <rPr>
        <sz val="10"/>
        <rFont val="Arial"/>
        <family val="2"/>
      </rPr>
      <t>frituur olie opgehaald door een herkent ophaler</t>
    </r>
  </si>
  <si>
    <t>Gevaarlijk afval</t>
  </si>
  <si>
    <t>2f</t>
  </si>
  <si>
    <t>oui</t>
  </si>
  <si>
    <t>Objectif Déchets</t>
  </si>
  <si>
    <r>
      <t xml:space="preserve">Consommation d'eau </t>
    </r>
    <r>
      <rPr>
        <sz val="10"/>
        <rFont val="Arial"/>
        <family val="2"/>
      </rPr>
      <t>pour la préparation et le nettoyage</t>
    </r>
  </si>
  <si>
    <t>Consommation d'eau</t>
  </si>
  <si>
    <t>2g</t>
  </si>
  <si>
    <r>
      <rPr>
        <b/>
        <sz val="10"/>
        <rFont val="Arial"/>
        <family val="2"/>
      </rPr>
      <t>Eau chaude</t>
    </r>
    <r>
      <rPr>
        <sz val="10"/>
        <rFont val="Arial"/>
        <family val="2"/>
      </rPr>
      <t xml:space="preserve"> via un boiler au niveau de la chaudière du mess</t>
    </r>
  </si>
  <si>
    <t>Consommation de gas</t>
  </si>
  <si>
    <t>2h</t>
  </si>
  <si>
    <t>2i</t>
  </si>
  <si>
    <r>
      <t>Adoucisseurs d'eau: 2</t>
    </r>
    <r>
      <rPr>
        <sz val="10"/>
        <rFont val="Arial"/>
        <family val="2"/>
      </rPr>
      <t xml:space="preserve"> adoucisseurs pour le mess. Rinçage et nettoyage.</t>
    </r>
  </si>
  <si>
    <t>2j</t>
  </si>
  <si>
    <t xml:space="preserve">Industrieel vaatwasser </t>
  </si>
  <si>
    <t>2k</t>
  </si>
  <si>
    <t>2l</t>
  </si>
  <si>
    <t>m</t>
  </si>
  <si>
    <r>
      <t>Frigo en diepvriezers</t>
    </r>
    <r>
      <rPr>
        <sz val="10"/>
        <rFont val="Arial"/>
        <family val="2"/>
      </rPr>
      <t xml:space="preserve"> : 2 + 2 au mess + groente frigotje.</t>
    </r>
  </si>
  <si>
    <t>2m</t>
  </si>
  <si>
    <r>
      <rPr>
        <b/>
        <sz val="10"/>
        <rFont val="Arial"/>
        <family val="2"/>
      </rPr>
      <t>Impression:</t>
    </r>
    <r>
      <rPr>
        <sz val="10"/>
        <rFont val="Arial"/>
        <family val="2"/>
      </rPr>
      <t xml:space="preserve"> Des photocopieuses multifonction sont présentes dans les couloirs de chaque étage.</t>
    </r>
  </si>
  <si>
    <r>
      <t>Photocopieuses</t>
    </r>
    <r>
      <rPr>
        <sz val="10"/>
        <rFont val="Arial"/>
        <family val="2"/>
      </rPr>
      <t xml:space="preserve"> multifonction: 32 MFP Ricoh 
29 - site Vautier
2 – site Gulledelle
1 – site Oostende
+ encore quelques imprimantes individuelles ou de services</t>
    </r>
  </si>
  <si>
    <t>3a</t>
  </si>
  <si>
    <r>
      <t xml:space="preserve">Photocopieuses: </t>
    </r>
    <r>
      <rPr>
        <sz val="10"/>
        <rFont val="Arial"/>
        <family val="2"/>
      </rPr>
      <t>production d'ozone</t>
    </r>
  </si>
  <si>
    <t>AIR</t>
  </si>
  <si>
    <t>Pollution de l'air par émission</t>
  </si>
  <si>
    <t>3b</t>
  </si>
  <si>
    <r>
      <rPr>
        <b/>
        <sz val="10"/>
        <rFont val="Arial"/>
        <family val="2"/>
      </rPr>
      <t xml:space="preserve">Utilisation de papier </t>
    </r>
    <r>
      <rPr>
        <sz val="10"/>
        <rFont val="Arial"/>
        <family val="2"/>
      </rPr>
      <t xml:space="preserve">pour les reprographies : 
- papier blanc de qualité 100% recyclé, 80 g/m² et FSC post consommation pour A4 (65750 feuilles/mois)
</t>
    </r>
  </si>
  <si>
    <t>Consommation de papier</t>
  </si>
  <si>
    <t>3c</t>
  </si>
  <si>
    <r>
      <t xml:space="preserve">Consommation de </t>
    </r>
    <r>
      <rPr>
        <b/>
        <sz val="10"/>
        <rFont val="Arial"/>
        <family val="2"/>
      </rPr>
      <t>toners photocopieuse</t>
    </r>
    <r>
      <rPr>
        <sz val="10"/>
        <rFont val="Arial"/>
        <family val="2"/>
      </rPr>
      <t xml:space="preserve"> </t>
    </r>
  </si>
  <si>
    <t>3d</t>
  </si>
  <si>
    <t>Emission de déchets dangereux</t>
  </si>
  <si>
    <t>3e</t>
  </si>
  <si>
    <r>
      <t>Maintenance des photocopieuses</t>
    </r>
    <r>
      <rPr>
        <sz val="10"/>
        <rFont val="Arial"/>
        <family val="2"/>
      </rPr>
      <t xml:space="preserve"> : déchets (type, destination) compris dans le contrat de maintenance</t>
    </r>
  </si>
  <si>
    <t>3f</t>
  </si>
  <si>
    <r>
      <t>Salles de réunion</t>
    </r>
    <r>
      <rPr>
        <sz val="10"/>
        <rFont val="Arial"/>
        <family val="2"/>
      </rPr>
      <t xml:space="preserve">:
CAILLAU (De vestel, 14) 12pers
DE GERLACHE - LINNE (De Vestel, 0) 15pers
DOLLO (Janlet, 2) 12pers
DUPONT (Géologie, 1) 15 pers
GILSON (De Vestel, 1) 25pers 
VAN STRAELEN (De Vestel, 6) 15pers
Grand Auditorium 150 pers
Petit auditorium 50 pers 
</t>
    </r>
  </si>
  <si>
    <r>
      <t>Projecteurs</t>
    </r>
    <r>
      <rPr>
        <sz val="10"/>
        <rFont val="Arial"/>
        <family val="2"/>
      </rPr>
      <t xml:space="preserve"> : Chaque salle est équipée soit d'un projecteur soit d'un écran de télévision sur lesquel un ordinateur portable peut être branché. </t>
    </r>
  </si>
  <si>
    <t>4a</t>
  </si>
  <si>
    <r>
      <t xml:space="preserve">Airco </t>
    </r>
    <r>
      <rPr>
        <sz val="10"/>
        <rFont val="Arial"/>
        <family val="2"/>
      </rPr>
      <t>in groot auditorium, les zaal (groot machine).</t>
    </r>
  </si>
  <si>
    <t>4b</t>
  </si>
  <si>
    <r>
      <t xml:space="preserve">Airco: </t>
    </r>
    <r>
      <rPr>
        <sz val="10"/>
        <rFont val="Arial"/>
        <family val="2"/>
      </rPr>
      <t>perte de gaz</t>
    </r>
  </si>
  <si>
    <t>Pollution de l'air</t>
  </si>
  <si>
    <t>4c</t>
  </si>
  <si>
    <t>Prévention des accidents</t>
  </si>
  <si>
    <r>
      <t xml:space="preserve">Eclairage : </t>
    </r>
    <r>
      <rPr>
        <sz val="10"/>
        <rFont val="Arial"/>
        <family val="2"/>
      </rPr>
      <t xml:space="preserve">lampes TL5 avec starters électroniques. </t>
    </r>
  </si>
  <si>
    <t>4d</t>
  </si>
  <si>
    <r>
      <t>Local serveur</t>
    </r>
    <r>
      <rPr>
        <sz val="10"/>
        <rFont val="Arial"/>
        <family val="2"/>
      </rPr>
      <t xml:space="preserve">: </t>
    </r>
  </si>
  <si>
    <r>
      <t>Local serveurs:</t>
    </r>
    <r>
      <rPr>
        <sz val="10"/>
        <rFont val="Arial"/>
        <family val="2"/>
      </rPr>
      <t xml:space="preserve"> 
Fonctionnement 24h/24h. Les écrans sont systématiquement éteints lorsqu'il ne sont pas utilisés. </t>
    </r>
  </si>
  <si>
    <t>5a</t>
  </si>
  <si>
    <r>
      <t xml:space="preserve">Refroidissement local serveur:  </t>
    </r>
    <r>
      <rPr>
        <sz val="10"/>
        <rFont val="Arial"/>
        <family val="2"/>
      </rPr>
      <t>pour éviter la surchauffe du matériel informatique</t>
    </r>
  </si>
  <si>
    <t>5b</t>
  </si>
  <si>
    <t>5c</t>
  </si>
  <si>
    <r>
      <t xml:space="preserve">Maintenance batteries de l'UPS du local serveur: </t>
    </r>
    <r>
      <rPr>
        <sz val="10"/>
        <rFont val="Arial"/>
        <family val="2"/>
      </rPr>
      <t>déchets (responsable: Eaton)</t>
    </r>
  </si>
  <si>
    <t>5d</t>
  </si>
  <si>
    <r>
      <t xml:space="preserve">Locaux techniques </t>
    </r>
    <r>
      <rPr>
        <sz val="10"/>
        <rFont val="Arial"/>
        <family val="2"/>
      </rPr>
      <t>: ascenseurs, HVAC, maintenance, menuiserie et atelier divers</t>
    </r>
  </si>
  <si>
    <t xml:space="preserve">Ascenseurs: 18 liften. </t>
  </si>
  <si>
    <t>6a</t>
  </si>
  <si>
    <t>6b</t>
  </si>
  <si>
    <r>
      <rPr>
        <b/>
        <sz val="10"/>
        <color theme="1"/>
        <rFont val="Arial"/>
        <family val="2"/>
      </rPr>
      <t>Chaufferie</t>
    </r>
    <r>
      <rPr>
        <sz val="10"/>
        <color theme="1"/>
        <rFont val="Arial"/>
        <family val="2"/>
      </rPr>
      <t xml:space="preserve">: Gestion centralisée de la température.  Bureaux: Radiatoren met thermostatische kraan. </t>
    </r>
  </si>
  <si>
    <t>Consommation d'énergie</t>
  </si>
  <si>
    <t>6c</t>
  </si>
  <si>
    <t xml:space="preserve">Rejet de polluant </t>
  </si>
  <si>
    <t>6d</t>
  </si>
  <si>
    <r>
      <t xml:space="preserve">Fonctionnement de la </t>
    </r>
    <r>
      <rPr>
        <b/>
        <sz val="10"/>
        <rFont val="Arial"/>
        <family val="2"/>
      </rPr>
      <t>chaudière</t>
    </r>
    <r>
      <rPr>
        <sz val="10"/>
        <rFont val="Arial"/>
        <family val="2"/>
      </rPr>
      <t xml:space="preserve"> - Emission de gaz d'échappement (responsable: IRSNB, attest door Elko)</t>
    </r>
  </si>
  <si>
    <t>6e</t>
  </si>
  <si>
    <r>
      <t>Fuite</t>
    </r>
    <r>
      <rPr>
        <sz val="10"/>
        <rFont val="Arial"/>
        <family val="2"/>
      </rPr>
      <t xml:space="preserve"> lors du remplissage de la </t>
    </r>
    <r>
      <rPr>
        <b/>
        <sz val="10"/>
        <rFont val="Arial"/>
        <family val="2"/>
      </rPr>
      <t>citerne mazout</t>
    </r>
    <r>
      <rPr>
        <sz val="10"/>
        <rFont val="Arial"/>
        <family val="2"/>
      </rPr>
      <t xml:space="preserve"> "du groupe secours" (citerne, flexible, …) (responsable: IRSNB)</t>
    </r>
  </si>
  <si>
    <t>SOL</t>
  </si>
  <si>
    <t>Pollution du sol</t>
  </si>
  <si>
    <t>6f</t>
  </si>
  <si>
    <r>
      <t xml:space="preserve">Maintenance du bâtiment et installations techniques, </t>
    </r>
    <r>
      <rPr>
        <sz val="10"/>
        <rFont val="Arial"/>
        <family val="2"/>
      </rPr>
      <t>y compris chaufferie et installations de refroidissement (pots de peinture, chiffons souillés, …)</t>
    </r>
  </si>
  <si>
    <t>6g</t>
  </si>
  <si>
    <r>
      <t xml:space="preserve">Maintenance du bâtiment et installations techniques, </t>
    </r>
    <r>
      <rPr>
        <sz val="10"/>
        <rFont val="Arial"/>
        <family val="2"/>
      </rPr>
      <t>déchets de construction (container)</t>
    </r>
  </si>
  <si>
    <t>x</t>
  </si>
  <si>
    <t>Emission de déchets spécifiques</t>
  </si>
  <si>
    <t>6h</t>
  </si>
  <si>
    <r>
      <t>Warm water voor de schijwerkerij</t>
    </r>
    <r>
      <rPr>
        <sz val="10"/>
        <rFont val="Arial"/>
        <family val="2"/>
      </rPr>
      <t xml:space="preserve"> komt van een boiler op de ketel van het hoofd gebouw + klein ketel in de zommer</t>
    </r>
  </si>
  <si>
    <t>6i</t>
  </si>
  <si>
    <r>
      <t>Commun:</t>
    </r>
    <r>
      <rPr>
        <sz val="10"/>
        <rFont val="Arial"/>
        <family val="2"/>
      </rPr>
      <t xml:space="preserve"> couloirs,  toilettes, entretien, </t>
    </r>
  </si>
  <si>
    <r>
      <t xml:space="preserve">Eclairage des couloirs et sas d'ascenseurs : </t>
    </r>
    <r>
      <rPr>
        <sz val="10"/>
        <rFont val="Arial"/>
        <family val="2"/>
      </rPr>
      <t>actionné au moyen d'interrupteur</t>
    </r>
  </si>
  <si>
    <t>7a</t>
  </si>
  <si>
    <r>
      <t>Fontaine d'eau avec refroidisseur (14)</t>
    </r>
    <r>
      <rPr>
        <sz val="10"/>
        <rFont val="Arial"/>
        <family val="2"/>
      </rPr>
      <t>: in de gangen niet in cafetaria</t>
    </r>
  </si>
  <si>
    <r>
      <t xml:space="preserve">Maintenance des fontaines à eau </t>
    </r>
    <r>
      <rPr>
        <sz val="10"/>
        <color theme="1"/>
        <rFont val="Arial"/>
        <family val="2"/>
      </rPr>
      <t>(responsable entretien 1/jaar: société Aquacare)</t>
    </r>
  </si>
  <si>
    <r>
      <t>Toilettes (+/-113), urinoirs, douches</t>
    </r>
    <r>
      <rPr>
        <sz val="10"/>
        <rFont val="Arial"/>
        <family val="2"/>
      </rPr>
      <t xml:space="preserve">. La capacité du réservoir pour toilette est de 9l  met 2 knoppen (30), met 1 knop (42), met een stopknop (41). En ce qui concerne les urinoirs c'est un système de poussoir ou de sensor. 
Pas d'eau chaude des lavabos sanitaires </t>
    </r>
  </si>
  <si>
    <t>Consommation d'eau potable</t>
  </si>
  <si>
    <t>7d</t>
  </si>
  <si>
    <t>7e</t>
  </si>
  <si>
    <t>Rejets d'eaux sanitaires</t>
  </si>
  <si>
    <t>REU</t>
  </si>
  <si>
    <t>Rejets d'eaux usées</t>
  </si>
  <si>
    <t>7f</t>
  </si>
  <si>
    <r>
      <t>Eclairage des toilettes: ampoules de type PLs</t>
    </r>
    <r>
      <rPr>
        <sz val="10"/>
        <rFont val="Arial"/>
        <family val="2"/>
      </rPr>
      <t xml:space="preserve"> sauf bâtiment Devestel (spaarlampen of halogene): allumage et extinction soit lié à un interupteur soit soumis au détecteur de présence</t>
    </r>
  </si>
  <si>
    <t>7g</t>
  </si>
  <si>
    <t>7h</t>
  </si>
  <si>
    <t>7i</t>
  </si>
  <si>
    <t>Emission de déchets banals</t>
  </si>
  <si>
    <t>7j</t>
  </si>
  <si>
    <r>
      <t xml:space="preserve">Lave linge (1 mess et 2 equipe de nettoyage) </t>
    </r>
    <r>
      <rPr>
        <sz val="10"/>
        <rFont val="Arial"/>
        <family val="2"/>
      </rPr>
      <t>utilisé pour le nettoyage des essuies et matériel de nettoyage réutilisable</t>
    </r>
  </si>
  <si>
    <t>7k</t>
  </si>
  <si>
    <t>7l</t>
  </si>
  <si>
    <r>
      <t xml:space="preserve">Achat et utilisation de </t>
    </r>
    <r>
      <rPr>
        <b/>
        <sz val="10"/>
        <rFont val="Arial"/>
        <family val="2"/>
      </rPr>
      <t>produits de lavage</t>
    </r>
    <r>
      <rPr>
        <sz val="10"/>
        <rFont val="Arial"/>
        <family val="2"/>
      </rPr>
      <t xml:space="preserve"> (liquide vaisselle, lessive, détartrant, etc) </t>
    </r>
    <r>
      <rPr>
        <b/>
        <sz val="10"/>
        <rFont val="Arial"/>
        <family val="2"/>
      </rPr>
      <t>et d'entretien</t>
    </r>
    <r>
      <rPr>
        <sz val="10"/>
        <rFont val="Arial"/>
        <family val="2"/>
      </rPr>
      <t xml:space="preserve"> (sanitaires, sols, vitres, etc).  Choix des produits du CMS-FOR.</t>
    </r>
  </si>
  <si>
    <t>7m</t>
  </si>
  <si>
    <t>n</t>
  </si>
  <si>
    <r>
      <t>Eaux usées de lavage/nettoyage</t>
    </r>
    <r>
      <rPr>
        <sz val="10"/>
        <rFont val="Arial"/>
        <family val="2"/>
      </rPr>
      <t xml:space="preserve"> éliminées dans le collecteur eaux usées sans traitement</t>
    </r>
  </si>
  <si>
    <t>Elimination d'eaux usées</t>
  </si>
  <si>
    <t>7n</t>
  </si>
  <si>
    <t>o</t>
  </si>
  <si>
    <r>
      <t xml:space="preserve">Déchets tout-venant </t>
    </r>
    <r>
      <rPr>
        <sz val="10"/>
        <rFont val="Arial"/>
        <family val="2"/>
      </rPr>
      <t>(déchets alimentaires non compostable, déchets domestiques non recyclés)</t>
    </r>
    <r>
      <rPr>
        <b/>
        <sz val="10"/>
        <rFont val="Arial"/>
        <family val="2"/>
      </rPr>
      <t>:</t>
    </r>
    <r>
      <rPr>
        <sz val="10"/>
        <rFont val="Arial"/>
        <family val="2"/>
      </rPr>
      <t xml:space="preserve"> ils proviennent d'une part des activités de bureau et d'autre part des activités de la cafétéria et des kitchenettes. Elimination BXL-Propreté.</t>
    </r>
  </si>
  <si>
    <t>7o</t>
  </si>
  <si>
    <t>p</t>
  </si>
  <si>
    <r>
      <t>Plastiques et canettes triés</t>
    </r>
    <r>
      <rPr>
        <sz val="10"/>
        <rFont val="Arial"/>
        <family val="2"/>
      </rPr>
      <t xml:space="preserve"> pour être recyclés. Des bacs pour le recyclage des plastiques et pour le recyclage des canettes sont disposés dans les couloirs. Recyclage par BXL-propreté.</t>
    </r>
  </si>
  <si>
    <t>Emission de déchets plastiques et canettes</t>
  </si>
  <si>
    <t>7p</t>
  </si>
  <si>
    <t>q</t>
  </si>
  <si>
    <r>
      <t>Papiers triés</t>
    </r>
    <r>
      <rPr>
        <sz val="10"/>
        <rFont val="Arial"/>
        <family val="2"/>
      </rPr>
      <t xml:space="preserve"> pour être recyclés. Chaque bureau dispose d'un bac en carton qui sert pour le tri et le recyclage des "vieux" papiers. Des bacs jaunes pour le recyclage des papiers sont également disposés dans les couloirs, près des imprimantes et photocopieuses. Recyclage par BXL-propreté.</t>
    </r>
  </si>
  <si>
    <t>Emission de déchets papier</t>
  </si>
  <si>
    <t>7q</t>
  </si>
  <si>
    <t>r</t>
  </si>
  <si>
    <r>
      <t>Elimination des déchets dangereux (voir safety et instruction) : déchets électriques et électroniques</t>
    </r>
    <r>
      <rPr>
        <sz val="10"/>
        <rFont val="Arial"/>
        <family val="2"/>
      </rPr>
      <t xml:space="preserve"> (écrans, PC, imprimantes, néons, ampoules, frigos, micro ondes, projecteurs,…) et chimique. Lampes en fin de vie, ampoules et tubes TL : repris par la firme qui nous les vends.
Les imprimantes en fin de vie et vieux PC, voitures de service ainsi que les électroménagers sont renvoyés à l'administration du domaine pour être déclassés.</t>
    </r>
  </si>
  <si>
    <t>7r</t>
  </si>
  <si>
    <t>s</t>
  </si>
  <si>
    <r>
      <t>Verres</t>
    </r>
    <r>
      <rPr>
        <b/>
        <sz val="10"/>
        <rFont val="Arial"/>
        <family val="2"/>
      </rPr>
      <t xml:space="preserve"> triés</t>
    </r>
    <r>
      <rPr>
        <sz val="10"/>
        <rFont val="Arial"/>
        <family val="2"/>
      </rPr>
      <t xml:space="preserve"> pour être recyclés. Des bacs pour le recyclage des verres sont disposés dans les couloirs. Recyclage BXL-Propreté.</t>
    </r>
  </si>
  <si>
    <t>Emission de déchets verre et Tetra Pak</t>
  </si>
  <si>
    <t>7s</t>
  </si>
  <si>
    <t>Général</t>
  </si>
  <si>
    <t>8a</t>
  </si>
  <si>
    <r>
      <rPr>
        <b/>
        <sz val="10"/>
        <rFont val="Arial"/>
        <family val="2"/>
      </rPr>
      <t>Mobilité domicile lieu de travail</t>
    </r>
    <r>
      <rPr>
        <sz val="10"/>
        <rFont val="Arial"/>
        <family val="2"/>
      </rPr>
      <t xml:space="preserve">  Au plan fédéral, les frais de déplacement en transport en commun pour le trajet domicile - travail sont remboursés. De plus, il existe l'indemnité vélo pour ceux qui effectuent tout ou partie du trajet en vélo. Des douches, des vestiaires et un parking vélo sont disponibles pour les cyclistes.</t>
    </r>
  </si>
  <si>
    <t>Déplacements pour se rendre au lieu de travail</t>
  </si>
  <si>
    <t>8b</t>
  </si>
  <si>
    <t>Objectif Mobilité</t>
  </si>
  <si>
    <r>
      <t xml:space="preserve">Risque de développement de </t>
    </r>
    <r>
      <rPr>
        <b/>
        <sz val="10"/>
        <rFont val="Arial"/>
        <family val="2"/>
      </rPr>
      <t>légionellose</t>
    </r>
    <r>
      <rPr>
        <sz val="10"/>
        <rFont val="Arial"/>
        <family val="2"/>
      </rPr>
      <t xml:space="preserve"> dans le réseau d'eau chaude est limité: production d'eau chaude par boilers proches des points de consommation</t>
    </r>
  </si>
  <si>
    <t>8c</t>
  </si>
  <si>
    <r>
      <t>Imprimeur</t>
    </r>
    <r>
      <rPr>
        <sz val="10"/>
        <rFont val="Arial"/>
        <family val="2"/>
      </rPr>
      <t xml:space="preserve"> : l'appel aux services d'un imprimeur émane des demandes de publication de rapports, d'analyse et d'autres. Dans la situation actuelle, il est extrêmement difficile de quantifier le nombre de publications.</t>
    </r>
  </si>
  <si>
    <t>Consommation de matière (papier, encre, emballage,…)</t>
  </si>
  <si>
    <t>8d</t>
  </si>
  <si>
    <r>
      <t>Imprimeur</t>
    </r>
    <r>
      <rPr>
        <sz val="10"/>
        <rFont val="Arial"/>
        <family val="2"/>
      </rPr>
      <t xml:space="preserve"> : livraison des documents imprimés</t>
    </r>
  </si>
  <si>
    <t>Consommation de carburant</t>
  </si>
  <si>
    <t>8e</t>
  </si>
  <si>
    <t>8f</t>
  </si>
  <si>
    <t>8g</t>
  </si>
  <si>
    <r>
      <t>Invitations</t>
    </r>
    <r>
      <rPr>
        <sz val="10"/>
        <rFont val="Arial"/>
        <family val="2"/>
      </rPr>
      <t xml:space="preserve"> : Dans le cadre de nos missions, nous invitons un certain nombre de personne à des réunions. Ces personnes viennent de toutes les partie du mondes parfois. Cependant, pour les réunions avec des nationaux, nous les informons de la difficulté de parking et de la facilité d'accès en transport en commun.</t>
    </r>
  </si>
  <si>
    <t>8h</t>
  </si>
  <si>
    <t>Rupture d'une canalisation d'eau</t>
  </si>
  <si>
    <t>8i</t>
  </si>
  <si>
    <r>
      <t>Fuite d'huile</t>
    </r>
    <r>
      <rPr>
        <sz val="10"/>
        <rFont val="Arial"/>
        <family val="2"/>
      </rPr>
      <t xml:space="preserve"> d'un véhicule dans les parkings</t>
    </r>
  </si>
  <si>
    <t>8j</t>
  </si>
  <si>
    <r>
      <t xml:space="preserve">Présence d'un </t>
    </r>
    <r>
      <rPr>
        <b/>
        <sz val="10"/>
        <rFont val="Arial"/>
        <family val="2"/>
      </rPr>
      <t>espace vert</t>
    </r>
    <r>
      <rPr>
        <sz val="10"/>
        <rFont val="Arial"/>
        <family val="2"/>
      </rPr>
      <t xml:space="preserve"> (Parc)</t>
    </r>
  </si>
  <si>
    <t>AME</t>
  </si>
  <si>
    <t>Contribution aux espaces verts Bruxellois</t>
  </si>
  <si>
    <t>8l</t>
  </si>
  <si>
    <t>Incendie</t>
  </si>
  <si>
    <t>8m</t>
  </si>
  <si>
    <t>Laboratoire</t>
  </si>
  <si>
    <t>9a</t>
  </si>
  <si>
    <r>
      <t>Producten:</t>
    </r>
    <r>
      <rPr>
        <sz val="10"/>
        <rFont val="Arial"/>
        <family val="2"/>
      </rPr>
      <t xml:space="preserve"> bris d'un contenant de produit dangereux</t>
    </r>
  </si>
  <si>
    <t xml:space="preserve">Pollution du sol (et sous-sol) </t>
  </si>
  <si>
    <t>9b</t>
  </si>
  <si>
    <t>9c</t>
  </si>
  <si>
    <r>
      <t>Waterverbruik:</t>
    </r>
    <r>
      <rPr>
        <sz val="10"/>
        <rFont val="Arial"/>
        <family val="2"/>
      </rPr>
      <t xml:space="preserve"> des éviers sont disponible dans les labo pour nettoyer le matériel et se laver les mains</t>
    </r>
  </si>
  <si>
    <t>9d</t>
  </si>
  <si>
    <r>
      <t>Waterverbruik:</t>
    </r>
    <r>
      <rPr>
        <sz val="10"/>
        <rFont val="Arial"/>
        <family val="2"/>
      </rPr>
      <t xml:space="preserve"> fuites à un des éviers de labo</t>
    </r>
  </si>
  <si>
    <t>9e</t>
  </si>
  <si>
    <t>Zuurkasten</t>
  </si>
  <si>
    <t>9f</t>
  </si>
  <si>
    <t>9g</t>
  </si>
  <si>
    <r>
      <t xml:space="preserve">Appareillages techniques: </t>
    </r>
    <r>
      <rPr>
        <sz val="10"/>
        <rFont val="Arial"/>
        <family val="2"/>
      </rPr>
      <t>ovens, Frigo en diepvriezers min18 min80, microscope électronique, spectromètre, XRD, …</t>
    </r>
  </si>
  <si>
    <t>9h</t>
  </si>
  <si>
    <r>
      <t xml:space="preserve">Airco: </t>
    </r>
    <r>
      <rPr>
        <sz val="10"/>
        <rFont val="Arial"/>
        <family val="2"/>
      </rPr>
      <t xml:space="preserve"> Cela se limite à quelques endroits très spécifiques</t>
    </r>
  </si>
  <si>
    <t>9i</t>
  </si>
  <si>
    <r>
      <t xml:space="preserve">Warmwater: </t>
    </r>
    <r>
      <rPr>
        <sz val="10"/>
        <rFont val="Arial"/>
        <family val="2"/>
      </rPr>
      <t>Bâtiment Devestel, il existe une 60aine de boilers électriques de 60 litre (voir bureaux)</t>
    </r>
  </si>
  <si>
    <t>9j</t>
  </si>
  <si>
    <r>
      <t xml:space="preserve">Waterverzachter </t>
    </r>
    <r>
      <rPr>
        <sz val="10"/>
        <rFont val="Arial"/>
        <family val="2"/>
      </rPr>
      <t>geologie gebouw op - 4</t>
    </r>
  </si>
  <si>
    <t>9k</t>
  </si>
  <si>
    <r>
      <t>Waterverzachter</t>
    </r>
    <r>
      <rPr>
        <sz val="10"/>
        <rFont val="Arial"/>
        <family val="2"/>
      </rPr>
      <t xml:space="preserve"> geologie gebouw op - 4</t>
    </r>
  </si>
  <si>
    <t>Gasbranders</t>
  </si>
  <si>
    <t>9l</t>
  </si>
  <si>
    <t>Museum</t>
  </si>
  <si>
    <r>
      <t xml:space="preserve">Verlichting: </t>
    </r>
    <r>
      <rPr>
        <sz val="10"/>
        <rFont val="Arial"/>
        <family val="2"/>
      </rPr>
      <t>La muséologie développe des expositions permanentes et temporaires en utilisante la technologie appropriée pour l'effet recherché mais favorise un éclairage peu gourmand en électricité type led là où c'est possible.</t>
    </r>
  </si>
  <si>
    <t>10a</t>
  </si>
  <si>
    <r>
      <t>Verwarming:</t>
    </r>
    <r>
      <rPr>
        <sz val="10"/>
        <rFont val="Arial"/>
        <family val="2"/>
      </rPr>
      <t xml:space="preserve"> radiateur Janlet, convectie in Devestel, klooster en Cerau. </t>
    </r>
  </si>
  <si>
    <t>Consomation de gaz</t>
  </si>
  <si>
    <t>10b</t>
  </si>
  <si>
    <r>
      <t xml:space="preserve">Airco: </t>
    </r>
    <r>
      <rPr>
        <sz val="10"/>
        <rFont val="Arial"/>
        <family val="2"/>
      </rPr>
      <t xml:space="preserve">Certaine salle dispose d'air-conditionnée sur un groupe central (Alchool bewaarplaats, vernieuwe overdekking (zaal cerau expo) + 5 toestelen in de evolutie zaal) </t>
    </r>
  </si>
  <si>
    <t>10c</t>
  </si>
  <si>
    <t>10d</t>
  </si>
  <si>
    <t>Toilet met dyson type handdroggers</t>
  </si>
  <si>
    <t>10e</t>
  </si>
  <si>
    <r>
      <t>Algemeen afval</t>
    </r>
    <r>
      <rPr>
        <sz val="10"/>
        <rFont val="Arial"/>
        <family val="2"/>
      </rPr>
      <t>: des containers pour le démontage des expos et pour les chantiers d'aménagements</t>
    </r>
  </si>
  <si>
    <t>10f</t>
  </si>
  <si>
    <r>
      <t>Location de salle</t>
    </r>
    <r>
      <rPr>
        <sz val="10"/>
        <rFont val="Arial"/>
        <family val="2"/>
      </rPr>
      <t>: le musée loue des salles pour des évènements d'entreprise</t>
    </r>
  </si>
  <si>
    <t>10g</t>
  </si>
  <si>
    <t>10h</t>
  </si>
  <si>
    <r>
      <t>Douches muséo: warmwater</t>
    </r>
    <r>
      <rPr>
        <sz val="10"/>
        <rFont val="Arial"/>
        <family val="2"/>
      </rPr>
      <t xml:space="preserve"> op hoofdketel</t>
    </r>
  </si>
  <si>
    <t>10i</t>
  </si>
  <si>
    <t>10j</t>
  </si>
  <si>
    <t>10k</t>
  </si>
  <si>
    <r>
      <t>dinocafe</t>
    </r>
    <r>
      <rPr>
        <sz val="10"/>
        <rFont val="Arial"/>
        <family val="2"/>
      </rPr>
      <t xml:space="preserve"> (responsable oretto)</t>
    </r>
  </si>
  <si>
    <t>10l</t>
  </si>
  <si>
    <t>min</t>
  </si>
  <si>
    <t>max</t>
  </si>
  <si>
    <t xml:space="preserve">Date </t>
  </si>
  <si>
    <t>Objet de la modification</t>
  </si>
  <si>
    <t>Version</t>
  </si>
  <si>
    <t>Priority 1</t>
  </si>
  <si>
    <t>Version originale</t>
  </si>
  <si>
    <t>Priority 2</t>
  </si>
  <si>
    <t>Priority 3</t>
  </si>
  <si>
    <t xml:space="preserve">Activité: type d'activité </t>
  </si>
  <si>
    <t xml:space="preserve">Aspects: Description détaillée de l'activité et des aspects environnementaux </t>
  </si>
  <si>
    <t xml:space="preserve">Secteur:  </t>
  </si>
  <si>
    <t xml:space="preserve">CEN: Consommation d'énergie </t>
  </si>
  <si>
    <t xml:space="preserve">CE: Consommation d'eau </t>
  </si>
  <si>
    <t>CM: Consommation de matières premières et auxiliaires (y compris emballages)</t>
  </si>
  <si>
    <t xml:space="preserve">AIR: Rejets dans l'air (y compris odeur) </t>
  </si>
  <si>
    <t xml:space="preserve">REU: Rejets des eaux usées </t>
  </si>
  <si>
    <t xml:space="preserve">SOL: Pollution du sol (et sous-sol) </t>
  </si>
  <si>
    <t xml:space="preserve">BRU: Bruit (y compris vibration) </t>
  </si>
  <si>
    <t xml:space="preserve">DEC: Déchets </t>
  </si>
  <si>
    <t xml:space="preserve">MOB: Mobilité (du personnel et du transport des biens et services) </t>
  </si>
  <si>
    <t xml:space="preserve">AME: Aménagement (y compris impact visuel) </t>
  </si>
  <si>
    <t>Aspects environnementaux directs: priorités</t>
  </si>
  <si>
    <t>Date d'impression</t>
  </si>
  <si>
    <t>Aspects</t>
  </si>
  <si>
    <t>Impacts</t>
  </si>
  <si>
    <t>Documentation</t>
  </si>
  <si>
    <t>Suivi</t>
  </si>
  <si>
    <t>(In) Formation</t>
  </si>
  <si>
    <r>
      <t>Adoucisseurs d'eau: 2</t>
    </r>
    <r>
      <rPr>
        <sz val="10"/>
        <rFont val="Arial"/>
        <family val="2"/>
      </rPr>
      <t xml:space="preserve"> adoucisseurs pour le mess. 1 pour l'eau sanitaire et 1 pour le four vapeur.</t>
    </r>
  </si>
  <si>
    <t>Rev 02</t>
  </si>
  <si>
    <t>1: Très légère</t>
  </si>
  <si>
    <t>Industrieel vaatwasser, pas d'aquastop</t>
  </si>
  <si>
    <r>
      <t xml:space="preserve">Déchets </t>
    </r>
    <r>
      <rPr>
        <b/>
        <sz val="10"/>
        <rFont val="Arial"/>
        <family val="2"/>
      </rPr>
      <t>toners photocopieuse</t>
    </r>
    <r>
      <rPr>
        <sz val="10"/>
        <rFont val="Arial"/>
        <family val="2"/>
      </rPr>
      <t>.</t>
    </r>
  </si>
  <si>
    <t>non</t>
  </si>
  <si>
    <r>
      <t xml:space="preserve">Maintenance des ascenceurs: </t>
    </r>
    <r>
      <rPr>
        <sz val="10"/>
        <rFont val="Arial"/>
        <family val="2"/>
      </rPr>
      <t>maintenance, Technische control BDV,onderhouds verchillende firmas</t>
    </r>
  </si>
  <si>
    <r>
      <t xml:space="preserve">Airco: </t>
    </r>
    <r>
      <rPr>
        <sz val="10"/>
        <rFont val="Arial"/>
        <family val="2"/>
      </rPr>
      <t>risque de fuite fluide frigorigène (responsable: IRSNB)</t>
    </r>
  </si>
  <si>
    <t>Specifieke apparaten voor de schijwerkerij</t>
  </si>
  <si>
    <t>DATE 07/10/2015</t>
  </si>
  <si>
    <r>
      <t xml:space="preserve">Fuites </t>
    </r>
    <r>
      <rPr>
        <sz val="10"/>
        <rFont val="Arial"/>
        <family val="2"/>
      </rPr>
      <t>aux robinets, aux toilettes ou urinoirs (affichette mail: STTD)</t>
    </r>
  </si>
  <si>
    <r>
      <t xml:space="preserve">Les </t>
    </r>
    <r>
      <rPr>
        <b/>
        <sz val="10"/>
        <rFont val="Arial"/>
        <family val="2"/>
      </rPr>
      <t>achats sont décentralisé mais pour tout ce qui est petite fourniture, il y a un "magazin" et cela provient des contrats CMS/FOR. L'acheteur et le juristen sont</t>
    </r>
    <r>
      <rPr>
        <sz val="10"/>
        <rFont val="Arial"/>
        <family val="2"/>
      </rPr>
      <t xml:space="preserve"> sensibilisés à l'achat durable. Ils mettent en application la circulaire du 16 mai 2014 sur les Marchés Publics Durables</t>
    </r>
  </si>
  <si>
    <r>
      <t>Missions en Belgique - véhicules de service</t>
    </r>
    <r>
      <rPr>
        <sz val="10"/>
        <rFont val="Arial"/>
        <family val="2"/>
      </rPr>
      <t>: Nous disposons de 1 voiture de service 16.000 Km et d'1 camionette 17.000Km. Il existe 1 voiture (15.000) supplémentaire pour le dirigeant de l'Institut. Les membres du personnel ont éffectué en moyenne 217.000km pour le compte de l'institut en 2014.</t>
    </r>
  </si>
  <si>
    <r>
      <t xml:space="preserve">Mission à l'étranger </t>
    </r>
    <r>
      <rPr>
        <sz val="10"/>
        <rFont val="Arial"/>
        <family val="2"/>
      </rPr>
      <t>: Il y a eu 651 misions en 2014 dont 80% se concentrent sur l'Europe. Les destinations sont aussi diverses que Paris ou Sydney. Pour les pays limitrophes avec connections par train ou TGV, le transport par voir ferroviaire est favorisé.  Dans les autres cas et/ou si la distance à parcourir dépasse 800 km l'avion est l'alternative.</t>
    </r>
  </si>
  <si>
    <r>
      <t>Producten:</t>
    </r>
    <r>
      <rPr>
        <sz val="10"/>
        <rFont val="Arial"/>
        <family val="2"/>
      </rPr>
      <t xml:space="preserve"> utilisation d'alcool, d'ethanol, manipulation de formol et d'autres produits dangereux</t>
    </r>
  </si>
  <si>
    <r>
      <t xml:space="preserve">Afval: </t>
    </r>
    <r>
      <rPr>
        <sz val="10"/>
        <rFont val="Arial"/>
        <family val="2"/>
      </rPr>
      <t>formol, ethanol en andere chimische afval</t>
    </r>
  </si>
  <si>
    <t>10m</t>
  </si>
  <si>
    <t xml:space="preserve">Revue annuelle et adaptation du niveau 1 de l'influence </t>
  </si>
  <si>
    <t>Ordinateurs : 480 ordinateurs/laptops utilisés dans les bureaux, salles de réunion, télétravail et/ou missions.</t>
  </si>
  <si>
    <t>Eclairage : Chaque bureau dispose de son propre interrupteur pour le plafonnier qui est composé pour la plus part  de lampes TL8 (Devestel, closter) avec des starters classiques et TL5 avec starters électroniques + lichtsturing (jeanlet, geologie). Chaque personne est "responsable" de son bureau et de la manière dont il module l'éclairage, twee schakelaars waarbij de mensen kunnen kiezen.
Mais chaque soir le concierge fait un tour.</t>
  </si>
  <si>
    <t>Choix et achat de consommables de bureau (fournitures de bureau, alimentation, petit appareillage électrique, etc) : Achat via le CMS-FOR. Papier met een ecolabel, verdeling van de kantoorbenodigdheden via het centraal magazijn.</t>
  </si>
  <si>
    <t>Verwarming: Alle radiatoren met thermostatische kraan.</t>
  </si>
  <si>
    <t>Verwarming. Bijkomende verwarming door elektrische vuren. Personeel brengt op eigen initiatief bijkomende verwarming mee.</t>
  </si>
  <si>
    <t xml:space="preserve">Lavabo en kranen in bureau. Door de omvorming van oude labo's naar burelen zijn er nog uitgerust met een lavabo en kranen </t>
  </si>
  <si>
    <t>Eau chaude: la production d'eau chaude quant elle est disponible est réalisé au travers de boiler électrique de +/- 60 litres.</t>
  </si>
  <si>
    <t xml:space="preserve">Choix et achat de biens d'investissement (PC, Mobilier, Equipements) via le CMS FOR. </t>
  </si>
  <si>
    <t>Elektrische apparaten voor koffie en thee. Veel mensen hebben hun apparaten in hun bureel. Personeelleden brengen het mee van thuis, het is niet centraal georganiseerd.</t>
  </si>
  <si>
    <t>Frigo: il y a une 60aine de frigo qui sont dispersés.</t>
  </si>
  <si>
    <t xml:space="preserve">Voeding afval fruit, thee en koffie afval van de kofiehoek </t>
  </si>
  <si>
    <t xml:space="preserve">Micro-onde: 27 dans les "kitchenettes" improvisées dans les bureaux mise à part 5 ou 6 kitchinettes plus "officielles" </t>
  </si>
  <si>
    <t xml:space="preserve"> Offre de repas dans notre mess permettant la limitation des déplacements. Le choix: menu des finances ou certain plats à commander avant 10h et préparé sur place. </t>
  </si>
  <si>
    <t>Toestel: 2 frituur backen + elektrische kookplaten + elekt. Grillplaat + four vapeur + bain-marie + toaster + micro ondes</t>
  </si>
  <si>
    <t>Frigo en diepvriezers : 2 + 2 + groente frigotje.</t>
  </si>
  <si>
    <t xml:space="preserve">Achat de produits alimentaires voor de mess : vlees, groenten, … </t>
  </si>
  <si>
    <t xml:space="preserve">Voeding afval mess + fruit, thee en koffie afval van de kitchinette </t>
  </si>
  <si>
    <t>Gevaarlijk afval, frituur olie opgehaald door een herkent ophaler</t>
  </si>
  <si>
    <t>Consommation d'eau pour la préparation et le nettoyage</t>
  </si>
  <si>
    <t>Eau chaude via un boiler au niveau de la chaudière du mess</t>
  </si>
  <si>
    <t>Adoucisseurs d'eau: 2 adoucisseurs pour le mess. 1 pour l'eau sanitaire et 1 pour le four vapeur.</t>
  </si>
  <si>
    <t>Adoucisseurs d'eau: 2 adoucisseurs pour le mess. Rinçage et nettoyage.</t>
  </si>
  <si>
    <t>Frigo en diepvriezers : 2 + 2 au mess + groente frigotje.</t>
  </si>
  <si>
    <t>Photocopieuses multifonction: 32 MFP Ricoh 
29 - site Vautier
2 – site Gulledelle
1 – site Oostende
+ encore quelques imprimantes individuelles ou de services</t>
  </si>
  <si>
    <t>Photocopieuses: production d'ozone</t>
  </si>
  <si>
    <t xml:space="preserve">Utilisation de papier pour les reprographies : 
- papier blanc de qualité 100% recyclé, 80 g/m² et FSC post consommation pour A4 (65750 feuilles/mois)
</t>
  </si>
  <si>
    <t xml:space="preserve">Consommation de toners photocopieuse </t>
  </si>
  <si>
    <t>Déchets toners photocopieuse.</t>
  </si>
  <si>
    <t>Maintenance des photocopieuses : déchets (type, destination) compris dans le contrat de maintenance</t>
  </si>
  <si>
    <t xml:space="preserve">Projecteurs : Chaque salle est équipée soit d'un projecteur soit d'un écran de télévision sur lesquel un ordinateur portable peut être branché. </t>
  </si>
  <si>
    <t>Airco in groot auditorium, les zaal (groot machine).</t>
  </si>
  <si>
    <t>Airco: perte de gaz</t>
  </si>
  <si>
    <t xml:space="preserve">Eclairage : lampes TL5 avec starters électroniques. </t>
  </si>
  <si>
    <t xml:space="preserve">Local serveurs: 
Fonctionnement 24h/24h. Les écrans sont systématiquement éteints lorsqu'il ne sont pas utilisés. </t>
  </si>
  <si>
    <t>Refroidissement local serveur:  pour éviter la surchauffe du matériel informatique</t>
  </si>
  <si>
    <t>Maintenance batteries de l'UPS du local serveur: déchets (responsable: Eaton)</t>
  </si>
  <si>
    <t>Maintenance des ascenceurs: maintenance, Technische control BDV,onderhouds verchillende firmas</t>
  </si>
  <si>
    <t xml:space="preserve">Chaufferie: Gestion centralisée de la température.  Bureaux: Radiatoren met thermostatische kraan. </t>
  </si>
  <si>
    <t>Airco: risque de fuite fluide frigorigène (responsable: IRSNB)</t>
  </si>
  <si>
    <t>Fonctionnement de la chaudière - Emission de gaz d'échappement (responsable: IRSNB, attest door Elko)</t>
  </si>
  <si>
    <t>Fuite lors du remplissage de la citerne mazout "du groupe secours" (citerne, flexible, …) (responsable: IRSNB)</t>
  </si>
  <si>
    <t>Maintenance du bâtiment et installations techniques, y compris chaufferie et installations de refroidissement (pots de peinture, chiffons souillés, …)</t>
  </si>
  <si>
    <t>Maintenance du bâtiment et installations techniques, déchets de construction (container)</t>
  </si>
  <si>
    <t>Warm water voor de schijwerkerij komt van een boiler op de ketel van het hoofd gebouw + klein ketel in de zommer</t>
  </si>
  <si>
    <t>Eclairage des couloirs et sas d'ascenseurs : actionné au moyen d'interrupteur</t>
  </si>
  <si>
    <t>Fontaine d'eau avec refroidisseur (14): in de gangen niet in cafetaria</t>
  </si>
  <si>
    <t>Maintenance des fontaines à eau (responsable entretien 1/jaar: société Aquacare)</t>
  </si>
  <si>
    <t xml:space="preserve">Toilettes (+/-113), urinoirs, douches. La capacité du réservoir pour toilette est de 9l  met 2 knoppen (30), met 1 knop (42), met een stopknop (41). En ce qui concerne les urinoirs c'est un système de poussoir ou de sensor. 
Pas d'eau chaude des lavabos sanitaires </t>
  </si>
  <si>
    <t>Fuites aux robinets, aux toilettes ou urinoirs (affichette mail: STTD)</t>
  </si>
  <si>
    <t>Eclairage des toilettes: ampoules de type PLs sauf bâtiment Devestel (spaarlampen of halogene): allumage et extinction soit lié à un interupteur soit soumis au détecteur de présence</t>
  </si>
  <si>
    <t>Essuyage des mains: distributeurs de papier pour les zones bureaux (pas musée) (XXX/an)</t>
  </si>
  <si>
    <t xml:space="preserve">Utilisation de papier d'essuyage WC est "labellisé écologique". Cela représente ZZZ rouleaux par an. </t>
  </si>
  <si>
    <t>Papiers d'essuyage main pour les zones bureaux éliminés en déchets banals</t>
  </si>
  <si>
    <t>Lave linge (1 mess et 2 equipe de nettoyage) utilisé pour le nettoyage des essuies et matériel de nettoyage réutilisable</t>
  </si>
  <si>
    <t>Achat et utilisation de produits de lavage (liquide vaisselle, lessive, détartrant, etc) et d'entretien (sanitaires, sols, vitres, etc).  Choix des produits du CMS-FOR.</t>
  </si>
  <si>
    <t>Eaux usées de lavage/nettoyage éliminées dans le collecteur eaux usées sans traitement</t>
  </si>
  <si>
    <t>Déchets tout-venant (déchets alimentaires non compostable, déchets domestiques non recyclés): ils proviennent d'une part des activités de bureau et d'autre part des activités de la cafétéria et des kitchenettes. Elimination BXL-Propreté.</t>
  </si>
  <si>
    <t>Plastiques et canettes triés pour être recyclés. Des bacs pour le recyclage des plastiques et pour le recyclage des canettes sont disposés dans les couloirs. Recyclage par BXL-propreté.</t>
  </si>
  <si>
    <t>Papiers triés pour être recyclés. Chaque bureau dispose d'un bac en carton qui sert pour le tri et le recyclage des "vieux" papiers. Des bacs jaunes pour le recyclage des papiers sont également disposés dans les couloirs, près des imprimantes et photocopieuses. Recyclage par BXL-propreté.</t>
  </si>
  <si>
    <t>Elimination des déchets dangereux (voir safety et instruction) : déchets électriques et électroniques (écrans, PC, imprimantes, néons, ampoules, frigos, micro ondes, projecteurs,…) et chimique. Lampes en fin de vie, ampoules et tubes TL : repris par la firme qui nous les vends.
Les imprimantes en fin de vie et vieux PC, voitures de service ainsi que les électroménagers sont renvoyés à l'administration du domaine pour être déclassés.</t>
  </si>
  <si>
    <t>Verres triés pour être recyclés. Des bacs pour le recyclage des verres sont disposés dans les couloirs. Recyclage BXL-Propreté.</t>
  </si>
  <si>
    <t>Les achats sont décentralisé mais pour tout ce qui est petite fourniture, il y a un "magazin" et cela provient des contrats CMS/FOR. L'acheteur et le juristen sont sensibilisés à l'achat durable. Ils mettent en application la circulaire du 16 mai 2014 sur les Marchés Publics Durables</t>
  </si>
  <si>
    <t>Mobilité domicile lieu de travail  Au plan fédéral, les frais de déplacement en transport en commun pour le trajet domicile - travail sont remboursés. De plus, il existe l'indemnité vélo pour ceux qui effectuent tout ou partie du trajet en vélo. Des douches, des vestiaires et un parking vélo sont disponibles pour les cyclistes.</t>
  </si>
  <si>
    <t>Risque de développement de légionellose dans le réseau d'eau chaude est limité: production d'eau chaude par boilers proches des points de consommation</t>
  </si>
  <si>
    <t>Imprimeur : l'appel aux services d'un imprimeur émane des demandes de publication de rapports, d'analyse et d'autres. Dans la situation actuelle, il est extrêmement difficile de quantifier le nombre de publications.</t>
  </si>
  <si>
    <t>Imprimeur : livraison des documents imprimés</t>
  </si>
  <si>
    <t>Missions en Belgique - véhicules de service: Nous disposons de 1 voiture de service 16.000 Km et d'1 camionette 17.000Km. Il existe 1 voiture (15.000) supplémentaire pour le dirigeant de l'Institut. Les membres du personnel ont éffectué en moyenne 217.000km pour le compte de l'institut en 2014.</t>
  </si>
  <si>
    <t>Mission à l'étranger : Il y a eu 651 misions en 2014 dont 80% se concentrent sur l'Europe. Les destinations sont aussi diverses que Paris ou Sydney. Pour les pays limitrophes avec connections par train ou TGV, le transport par voir ferroviaire est favorisé.  Dans les autres cas et/ou si la distance à parcourir dépasse 800 km l'avion est l'alternative.</t>
  </si>
  <si>
    <t>Invitations : Dans le cadre de nos missions, nous invitons un certain nombre de personne à des réunions. Ces personnes viennent de toutes les partie du mondes parfois. Cependant, pour les réunions avec des nationaux, nous les informons de la difficulté de parking et de la facilité d'accès en transport en commun.</t>
  </si>
  <si>
    <t>Fuite d'huile d'un véhicule dans les parkings</t>
  </si>
  <si>
    <t>Présence d'un espace vert (Parc)</t>
  </si>
  <si>
    <t>Producten: utilisation d'alcool, d'ethanol, manipulation de formol et d'autres produits dangereux</t>
  </si>
  <si>
    <t>Producten: bris d'un contenant de produit dangereux</t>
  </si>
  <si>
    <t>Afval: formol, ethanol en andere chimische afval</t>
  </si>
  <si>
    <t>Waterverbruik: des éviers sont disponible dans les labo pour nettoyer le matériel et se laver les mains</t>
  </si>
  <si>
    <t>Waterverbruik: fuites à un des éviers de labo</t>
  </si>
  <si>
    <t>Appareillages techniques: ovens, Frigo en diepvriezers min18 min80, microscope électronique, spectromètre, XRD, …</t>
  </si>
  <si>
    <t>Airco:  Cela se limite à quelques endroits très spécifiques</t>
  </si>
  <si>
    <t>Warmwater: Bâtiment Devestel, il existe une 60aine de boilers électriques de 60 litre (voir bureaux)</t>
  </si>
  <si>
    <t>Waterverzachter geologie gebouw op - 4</t>
  </si>
  <si>
    <t>Verlichting: La muséologie développe des expositions permanentes et temporaires en utilisante la technologie appropriée pour l'effet recherché mais favorise un éclairage peu gourmand en électricité type led là où c'est possible.</t>
  </si>
  <si>
    <t xml:space="preserve">Verwarming: radiateur Janlet, convectie in Devestel, klooster en Cerau. </t>
  </si>
  <si>
    <t xml:space="preserve">Airco: Certaine salle dispose d'air-conditionnée sur un groupe central (Alchool bewaarplaats, vernieuwe overdekking (zaal cerau expo) + 5 toestelen in de evolutie zaal) </t>
  </si>
  <si>
    <t>Algemeen afval: des containers pour le démontage des expos et pour les chantiers d'aménagements</t>
  </si>
  <si>
    <t>Location de salle: le musée loue des salles pour des évènements d'entreprise</t>
  </si>
  <si>
    <t>Douches muséo: warmwater op hoofdketel</t>
  </si>
  <si>
    <t>dinocafe (responsable oretto)</t>
  </si>
  <si>
    <t>6j</t>
  </si>
  <si>
    <t>Entretien annuel</t>
  </si>
  <si>
    <t>Permis d'environnement</t>
  </si>
  <si>
    <t>-</t>
  </si>
  <si>
    <t>Conseiller en prévention</t>
  </si>
  <si>
    <t>EIS</t>
  </si>
  <si>
    <t>Sensibilisation</t>
  </si>
  <si>
    <t>Note appareils domestiques</t>
  </si>
  <si>
    <t>Livret d'entretien</t>
  </si>
  <si>
    <t>Plan d'évacuation</t>
  </si>
  <si>
    <t>Exercice</t>
  </si>
  <si>
    <t>Test sirènes</t>
  </si>
  <si>
    <t>Artio</t>
  </si>
  <si>
    <t>Guide des missions</t>
  </si>
  <si>
    <t>Registre des déchets</t>
  </si>
  <si>
    <t>Instruction déchet</t>
  </si>
  <si>
    <r>
      <t>Papiers d'essuyage main</t>
    </r>
    <r>
      <rPr>
        <sz val="10"/>
        <rFont val="Arial"/>
        <family val="2"/>
      </rPr>
      <t xml:space="preserve"> pour les zones bureaux éliminés en déchets banals</t>
    </r>
  </si>
  <si>
    <r>
      <t xml:space="preserve">Essuyage des mains: </t>
    </r>
    <r>
      <rPr>
        <sz val="10"/>
        <rFont val="Arial"/>
        <family val="2"/>
      </rPr>
      <t>distributeurs de papier pour les zones bureaux (pas musée)</t>
    </r>
  </si>
  <si>
    <r>
      <t xml:space="preserve">Utilisation de </t>
    </r>
    <r>
      <rPr>
        <b/>
        <sz val="10"/>
        <rFont val="Arial"/>
        <family val="2"/>
      </rPr>
      <t>papier d'essuyage WC</t>
    </r>
    <r>
      <rPr>
        <sz val="10"/>
        <rFont val="Arial"/>
        <family val="2"/>
      </rPr>
      <t xml:space="preserve"> est "labellisé écologique".</t>
    </r>
  </si>
</sst>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0"/>
      <name val="Arial"/>
    </font>
    <font>
      <b/>
      <sz val="22"/>
      <name val="Arial"/>
      <family val="2"/>
    </font>
    <font>
      <b/>
      <sz val="14"/>
      <name val="Tahoma"/>
      <family val="2"/>
    </font>
    <font>
      <b/>
      <sz val="16"/>
      <color rgb="FFFF0000"/>
      <name val="Arial"/>
      <family val="2"/>
    </font>
    <font>
      <sz val="10"/>
      <name val="Arial"/>
      <family val="2"/>
    </font>
    <font>
      <b/>
      <sz val="10"/>
      <name val="Arial"/>
      <family val="2"/>
    </font>
    <font>
      <i/>
      <sz val="10"/>
      <name val="Arial"/>
      <family val="2"/>
    </font>
    <font>
      <sz val="9"/>
      <name val="Arial"/>
      <family val="2"/>
    </font>
    <font>
      <b/>
      <sz val="11"/>
      <name val="Tahoma"/>
      <family val="2"/>
    </font>
    <font>
      <b/>
      <sz val="8"/>
      <name val="Arial"/>
      <family val="2"/>
    </font>
    <font>
      <sz val="10"/>
      <color theme="1"/>
      <name val="Arial"/>
      <family val="2"/>
    </font>
    <font>
      <b/>
      <sz val="10"/>
      <color theme="1"/>
      <name val="Arial"/>
      <family val="2"/>
    </font>
    <font>
      <sz val="10"/>
      <color indexed="10"/>
      <name val="Arial"/>
      <family val="2"/>
    </font>
    <font>
      <b/>
      <sz val="8"/>
      <color indexed="81"/>
      <name val="Tahoma"/>
      <family val="2"/>
    </font>
    <font>
      <sz val="10"/>
      <color indexed="81"/>
      <name val="Tahoma"/>
      <family val="2"/>
    </font>
    <font>
      <sz val="8"/>
      <color indexed="81"/>
      <name val="Tahoma"/>
      <family val="2"/>
    </font>
    <font>
      <b/>
      <sz val="9"/>
      <color indexed="81"/>
      <name val="Geneva"/>
      <family val="2"/>
    </font>
    <font>
      <sz val="9"/>
      <color indexed="81"/>
      <name val="Geneva"/>
      <family val="2"/>
    </font>
    <font>
      <b/>
      <sz val="10"/>
      <name val="Tahoma"/>
      <family val="2"/>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53">
    <xf numFmtId="0" fontId="0" fillId="0" borderId="0" xfId="0"/>
    <xf numFmtId="0" fontId="0" fillId="0" borderId="1" xfId="0" applyFill="1" applyBorder="1"/>
    <xf numFmtId="0" fontId="1" fillId="0" borderId="2"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Border="1"/>
    <xf numFmtId="0" fontId="1" fillId="0" borderId="4" xfId="0" applyFont="1" applyFill="1" applyBorder="1" applyAlignment="1">
      <alignment vertical="center"/>
    </xf>
    <xf numFmtId="0" fontId="1" fillId="0" borderId="0" xfId="0" applyFont="1" applyFill="1" applyBorder="1" applyAlignment="1">
      <alignment vertical="center"/>
    </xf>
    <xf numFmtId="0" fontId="4" fillId="0" borderId="0" xfId="0" applyFont="1" applyFill="1" applyBorder="1"/>
    <xf numFmtId="0" fontId="6" fillId="0" borderId="0" xfId="0" applyFont="1" applyFill="1" applyAlignment="1">
      <alignment vertical="top"/>
    </xf>
    <xf numFmtId="0" fontId="4" fillId="0" borderId="0" xfId="0" applyFont="1" applyFill="1" applyBorder="1" applyAlignment="1">
      <alignment horizontal="center" vertical="top" wrapText="1"/>
    </xf>
    <xf numFmtId="0" fontId="0" fillId="0" borderId="0" xfId="0" applyFill="1" applyBorder="1"/>
    <xf numFmtId="0" fontId="1" fillId="0" borderId="6" xfId="0" applyFont="1" applyFill="1" applyBorder="1" applyAlignment="1">
      <alignment vertical="center"/>
    </xf>
    <xf numFmtId="0" fontId="1" fillId="0" borderId="7" xfId="0" applyFont="1" applyFill="1" applyBorder="1" applyAlignment="1">
      <alignment vertical="center"/>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center" vertical="top"/>
    </xf>
    <xf numFmtId="0" fontId="5" fillId="0" borderId="0" xfId="0" applyFont="1" applyFill="1" applyBorder="1" applyAlignment="1">
      <alignment horizont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4" fillId="0" borderId="10" xfId="0" applyFont="1" applyFill="1" applyBorder="1" applyAlignment="1">
      <alignment horizontal="left" vertical="top"/>
    </xf>
    <xf numFmtId="0" fontId="5" fillId="0" borderId="10" xfId="0" applyFont="1" applyFill="1" applyBorder="1" applyAlignment="1">
      <alignment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1" fontId="4" fillId="0" borderId="9" xfId="0" applyNumberFormat="1" applyFont="1" applyFill="1" applyBorder="1" applyAlignment="1">
      <alignment horizontal="center" vertical="center"/>
    </xf>
    <xf numFmtId="2" fontId="4" fillId="0" borderId="9" xfId="0" applyNumberFormat="1" applyFont="1" applyFill="1" applyBorder="1" applyAlignment="1">
      <alignment horizontal="center" vertical="center" wrapText="1"/>
    </xf>
    <xf numFmtId="0" fontId="0" fillId="0" borderId="0" xfId="0" applyFill="1" applyBorder="1" applyAlignment="1">
      <alignment vertical="top"/>
    </xf>
    <xf numFmtId="0" fontId="4" fillId="0" borderId="12" xfId="0" applyFont="1" applyFill="1" applyBorder="1" applyAlignment="1">
      <alignment vertical="center"/>
    </xf>
    <xf numFmtId="0" fontId="5" fillId="0" borderId="12" xfId="0" applyFont="1" applyFill="1" applyBorder="1" applyAlignment="1">
      <alignment vertical="center" wrapText="1"/>
    </xf>
    <xf numFmtId="0" fontId="10"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4" fillId="0" borderId="12" xfId="0" applyFont="1" applyFill="1" applyBorder="1" applyAlignment="1">
      <alignment vertical="center" wrapText="1"/>
    </xf>
    <xf numFmtId="0" fontId="4" fillId="0" borderId="12" xfId="0" applyFont="1" applyFill="1" applyBorder="1" applyAlignment="1">
      <alignment horizontal="left" vertical="top"/>
    </xf>
    <xf numFmtId="0" fontId="4" fillId="0" borderId="11" xfId="0" applyFont="1" applyFill="1" applyBorder="1" applyAlignment="1">
      <alignment vertical="center"/>
    </xf>
    <xf numFmtId="0" fontId="5" fillId="0" borderId="11" xfId="0" applyFont="1" applyFill="1" applyBorder="1" applyAlignment="1">
      <alignment vertical="center" wrapText="1"/>
    </xf>
    <xf numFmtId="0" fontId="4" fillId="0" borderId="4" xfId="0" applyFont="1" applyFill="1" applyBorder="1" applyAlignment="1">
      <alignment vertical="center"/>
    </xf>
    <xf numFmtId="0" fontId="5" fillId="0" borderId="9" xfId="0" applyFont="1" applyFill="1" applyBorder="1" applyAlignment="1">
      <alignment horizontal="left" vertical="center" wrapText="1"/>
    </xf>
    <xf numFmtId="0" fontId="5" fillId="0" borderId="12" xfId="0" applyFont="1" applyFill="1" applyBorder="1" applyAlignment="1">
      <alignment horizontal="left" vertical="top" wrapText="1"/>
    </xf>
    <xf numFmtId="0" fontId="5" fillId="0" borderId="8" xfId="0" applyFont="1" applyFill="1" applyBorder="1" applyAlignment="1">
      <alignment horizontal="center" vertical="center" wrapText="1"/>
    </xf>
    <xf numFmtId="0" fontId="4" fillId="0" borderId="0" xfId="0" applyFont="1" applyFill="1" applyBorder="1" applyAlignment="1">
      <alignment vertical="top"/>
    </xf>
    <xf numFmtId="0" fontId="5" fillId="0" borderId="12" xfId="0" applyFont="1" applyFill="1" applyBorder="1" applyAlignment="1">
      <alignment vertical="center"/>
    </xf>
    <xf numFmtId="0" fontId="5" fillId="0" borderId="13" xfId="0" applyFont="1" applyFill="1" applyBorder="1" applyAlignment="1">
      <alignment horizontal="center" vertical="center" wrapText="1"/>
    </xf>
    <xf numFmtId="0" fontId="5" fillId="0" borderId="0" xfId="0" applyFont="1" applyFill="1" applyBorder="1" applyAlignment="1">
      <alignment horizontal="left" wrapText="1"/>
    </xf>
    <xf numFmtId="0" fontId="12" fillId="0" borderId="0" xfId="0" applyFont="1" applyFill="1" applyBorder="1" applyAlignment="1">
      <alignment vertical="top"/>
    </xf>
    <xf numFmtId="0" fontId="5" fillId="0" borderId="10" xfId="0" applyFont="1" applyFill="1" applyBorder="1" applyAlignment="1">
      <alignment horizontal="left" vertical="top"/>
    </xf>
    <xf numFmtId="0" fontId="5" fillId="0" borderId="11" xfId="0" applyFont="1" applyFill="1" applyBorder="1" applyAlignment="1">
      <alignment vertical="center"/>
    </xf>
    <xf numFmtId="0" fontId="4" fillId="0" borderId="1" xfId="0" applyFont="1" applyFill="1" applyBorder="1" applyAlignment="1">
      <alignment horizontal="left" vertical="top"/>
    </xf>
    <xf numFmtId="0" fontId="4" fillId="0" borderId="4" xfId="0" applyFont="1" applyFill="1" applyBorder="1" applyAlignment="1">
      <alignment horizontal="left" vertical="top"/>
    </xf>
    <xf numFmtId="0" fontId="0" fillId="0" borderId="4" xfId="0" applyFill="1" applyBorder="1"/>
    <xf numFmtId="0" fontId="0" fillId="0" borderId="12" xfId="0" applyFill="1" applyBorder="1"/>
    <xf numFmtId="0" fontId="4" fillId="0" borderId="6"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center" wrapText="1"/>
    </xf>
    <xf numFmtId="0" fontId="0" fillId="0" borderId="0" xfId="0" applyFill="1" applyBorder="1" applyAlignment="1">
      <alignment horizontal="center"/>
    </xf>
    <xf numFmtId="0" fontId="5" fillId="0" borderId="0" xfId="0" applyFont="1" applyBorder="1" applyAlignment="1">
      <alignment vertical="center"/>
    </xf>
    <xf numFmtId="0" fontId="5" fillId="0" borderId="9" xfId="0" applyFont="1" applyBorder="1" applyAlignment="1">
      <alignment horizontal="left" wrapText="1"/>
    </xf>
    <xf numFmtId="0" fontId="5" fillId="0" borderId="9" xfId="0" applyFont="1" applyFill="1" applyBorder="1" applyAlignment="1">
      <alignment horizontal="center"/>
    </xf>
    <xf numFmtId="14" fontId="0" fillId="0" borderId="9" xfId="0" applyNumberFormat="1" applyBorder="1" applyAlignment="1">
      <alignment horizontal="left" wrapText="1"/>
    </xf>
    <xf numFmtId="0" fontId="0" fillId="0" borderId="9" xfId="0" applyFill="1" applyBorder="1" applyAlignment="1">
      <alignment horizontal="center"/>
    </xf>
    <xf numFmtId="0" fontId="4" fillId="0" borderId="0" xfId="0" applyFont="1"/>
    <xf numFmtId="0" fontId="0" fillId="0" borderId="9" xfId="0" applyBorder="1" applyAlignment="1">
      <alignment horizontal="center"/>
    </xf>
    <xf numFmtId="0" fontId="18" fillId="0" borderId="13" xfId="0" applyFont="1" applyFill="1" applyBorder="1" applyAlignment="1">
      <alignment horizontal="center" vertical="center"/>
    </xf>
    <xf numFmtId="14" fontId="18" fillId="0" borderId="9" xfId="0" applyNumberFormat="1" applyFont="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0" fillId="0" borderId="9" xfId="0" applyFill="1" applyBorder="1"/>
    <xf numFmtId="0" fontId="0" fillId="0" borderId="9" xfId="0" applyFill="1" applyBorder="1" applyAlignment="1">
      <alignment vertical="top"/>
    </xf>
    <xf numFmtId="0" fontId="4" fillId="0" borderId="11" xfId="0" applyFont="1" applyFill="1" applyBorder="1" applyAlignment="1">
      <alignment horizontal="center" vertical="center" wrapText="1"/>
    </xf>
    <xf numFmtId="0" fontId="0" fillId="0" borderId="11" xfId="0" applyFill="1" applyBorder="1"/>
    <xf numFmtId="0" fontId="0" fillId="0" borderId="11" xfId="0" applyFill="1" applyBorder="1" applyAlignment="1">
      <alignment vertical="top"/>
    </xf>
    <xf numFmtId="0" fontId="4" fillId="0" borderId="9" xfId="0" applyFont="1" applyFill="1" applyBorder="1" applyAlignment="1">
      <alignment vertical="top"/>
    </xf>
    <xf numFmtId="0" fontId="12" fillId="0" borderId="9" xfId="0" applyFont="1" applyFill="1" applyBorder="1" applyAlignment="1">
      <alignment vertical="top"/>
    </xf>
    <xf numFmtId="0" fontId="4" fillId="0" borderId="9" xfId="0" applyFont="1" applyFill="1" applyBorder="1"/>
    <xf numFmtId="0" fontId="0" fillId="0" borderId="0" xfId="0" applyAlignment="1">
      <alignment wrapText="1"/>
    </xf>
    <xf numFmtId="0" fontId="0" fillId="0" borderId="0" xfId="0" applyAlignment="1">
      <alignment horizontal="center" vertical="center" wrapText="1"/>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9" xfId="0" applyBorder="1"/>
    <xf numFmtId="0" fontId="4" fillId="0" borderId="9" xfId="0" applyFont="1" applyBorder="1" applyAlignment="1">
      <alignment horizontal="center" vertical="center"/>
    </xf>
    <xf numFmtId="0" fontId="4" fillId="0" borderId="9" xfId="0" applyFont="1" applyBorder="1" applyAlignment="1">
      <alignment vertical="center" wrapText="1"/>
    </xf>
    <xf numFmtId="0" fontId="4" fillId="0" borderId="13" xfId="0" applyFont="1" applyFill="1" applyBorder="1" applyAlignment="1">
      <alignment horizontal="left" vertical="center" wrapText="1"/>
    </xf>
    <xf numFmtId="0" fontId="4" fillId="0" borderId="9" xfId="0" applyFont="1" applyBorder="1" applyAlignment="1">
      <alignment horizontal="center" vertical="center" wrapText="1"/>
    </xf>
    <xf numFmtId="2" fontId="4" fillId="0" borderId="11" xfId="0" applyNumberFormat="1"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0" fillId="0" borderId="11" xfId="0" applyBorder="1"/>
    <xf numFmtId="0" fontId="0" fillId="0" borderId="9" xfId="0" applyFill="1" applyBorder="1" applyAlignment="1">
      <alignment horizontal="center" vertical="top"/>
    </xf>
    <xf numFmtId="0" fontId="12" fillId="0" borderId="9" xfId="0" applyFont="1" applyFill="1" applyBorder="1" applyAlignment="1">
      <alignment horizontal="center" vertical="top"/>
    </xf>
    <xf numFmtId="0" fontId="4" fillId="0" borderId="9" xfId="0" applyFont="1" applyBorder="1" applyAlignment="1">
      <alignment horizontal="left" vertical="center" wrapText="1"/>
    </xf>
    <xf numFmtId="0" fontId="4" fillId="0" borderId="1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10" fillId="0" borderId="16" xfId="0" applyFont="1" applyFill="1" applyBorder="1" applyAlignment="1">
      <alignment horizontal="center" vertical="center" wrapText="1"/>
    </xf>
    <xf numFmtId="0" fontId="0" fillId="0" borderId="16" xfId="0" applyFill="1" applyBorder="1" applyAlignment="1">
      <alignment horizontal="center" vertical="center" wrapText="1"/>
    </xf>
    <xf numFmtId="0" fontId="4" fillId="0" borderId="14" xfId="0" applyFont="1" applyBorder="1" applyAlignment="1">
      <alignment horizontal="center"/>
    </xf>
    <xf numFmtId="0" fontId="0" fillId="0" borderId="15" xfId="0" applyBorder="1" applyAlignment="1">
      <alignment horizontal="center"/>
    </xf>
    <xf numFmtId="0" fontId="0" fillId="0" borderId="13" xfId="0" applyBorder="1" applyAlignment="1">
      <alignment horizont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5" fillId="0" borderId="0" xfId="0" applyFont="1" applyFill="1" applyAlignment="1">
      <alignment horizontal="center"/>
    </xf>
    <xf numFmtId="0" fontId="2"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14" fontId="8" fillId="0" borderId="10" xfId="0" applyNumberFormat="1" applyFont="1" applyFill="1" applyBorder="1" applyAlignment="1">
      <alignment horizontal="center" vertical="center"/>
    </xf>
    <xf numFmtId="14" fontId="8" fillId="0" borderId="11"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4"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4"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5" fillId="0" borderId="10"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5" fillId="0" borderId="13" xfId="0" applyFont="1" applyBorder="1" applyAlignment="1">
      <alignment horizontal="center" wrapText="1"/>
    </xf>
    <xf numFmtId="0" fontId="0" fillId="0" borderId="14" xfId="0" applyBorder="1" applyAlignment="1">
      <alignment horizontal="center"/>
    </xf>
    <xf numFmtId="0" fontId="2" fillId="0" borderId="9" xfId="0" applyFont="1" applyBorder="1" applyAlignment="1">
      <alignment horizontal="center" vertical="center"/>
    </xf>
    <xf numFmtId="0" fontId="18" fillId="0" borderId="9" xfId="0" applyFont="1" applyBorder="1" applyAlignment="1">
      <alignment horizontal="center" vertical="center"/>
    </xf>
    <xf numFmtId="0" fontId="18" fillId="0" borderId="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12700</xdr:colOff>
      <xdr:row>0</xdr:row>
      <xdr:rowOff>50800</xdr:rowOff>
    </xdr:from>
    <xdr:to>
      <xdr:col>1</xdr:col>
      <xdr:colOff>965200</xdr:colOff>
      <xdr:row>2</xdr:row>
      <xdr:rowOff>683683</xdr:rowOff>
    </xdr:to>
    <xdr:pic>
      <xdr:nvPicPr>
        <xdr:cNvPr id="2" name="Picture 1" descr="logo irsn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50800"/>
          <a:ext cx="952500" cy="963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95250</xdr:rowOff>
    </xdr:from>
    <xdr:to>
      <xdr:col>0</xdr:col>
      <xdr:colOff>1228725</xdr:colOff>
      <xdr:row>0</xdr:row>
      <xdr:rowOff>1058333</xdr:rowOff>
    </xdr:to>
    <xdr:pic>
      <xdr:nvPicPr>
        <xdr:cNvPr id="5" name="Picture 4" descr="logo irsn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95250"/>
          <a:ext cx="952500" cy="963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28"/>
  <sheetViews>
    <sheetView tabSelected="1" zoomScale="75" zoomScaleNormal="75" zoomScaleSheetLayoutView="50" workbookViewId="0">
      <pane xSplit="2" ySplit="9" topLeftCell="C10" activePane="bottomRight" state="frozen"/>
      <selection pane="topRight" activeCell="C1" sqref="C1"/>
      <selection pane="bottomLeft" activeCell="A11" sqref="A11"/>
      <selection pane="bottomRight" activeCell="D69" sqref="D69"/>
    </sheetView>
  </sheetViews>
  <sheetFormatPr defaultColWidth="9.140625" defaultRowHeight="12.75"/>
  <cols>
    <col min="1" max="1" width="4.42578125" style="16" customWidth="1"/>
    <col min="2" max="2" width="20.28515625" style="18" customWidth="1"/>
    <col min="3" max="3" width="5.140625" style="19" customWidth="1"/>
    <col min="4" max="4" width="35.28515625" style="20" customWidth="1"/>
    <col min="5" max="5" width="8" style="21" bestFit="1" customWidth="1"/>
    <col min="6" max="8" width="4.5703125" style="21" customWidth="1"/>
    <col min="9" max="9" width="32" style="20" bestFit="1" customWidth="1"/>
    <col min="10" max="10" width="6.140625" style="9" customWidth="1"/>
    <col min="11" max="11" width="10.140625" style="16" customWidth="1"/>
    <col min="12" max="12" width="13" style="16" customWidth="1"/>
    <col min="13" max="13" width="10.140625" style="16" customWidth="1"/>
    <col min="14" max="14" width="11.140625" style="16" customWidth="1"/>
    <col min="15" max="15" width="12.7109375" style="16" customWidth="1"/>
    <col min="16" max="16" width="10.140625" style="16" customWidth="1"/>
    <col min="17" max="17" width="12.28515625" style="16" customWidth="1"/>
    <col min="18" max="18" width="12.28515625" style="9" customWidth="1"/>
    <col min="19" max="19" width="18.5703125" style="9" customWidth="1"/>
    <col min="20" max="20" width="10.7109375" style="12" customWidth="1"/>
    <col min="21" max="16384" width="9.140625" style="12"/>
  </cols>
  <sheetData>
    <row r="1" spans="1:20" s="6" customFormat="1" ht="12.75" customHeight="1">
      <c r="A1" s="1"/>
      <c r="B1" s="2"/>
      <c r="C1" s="115" t="s">
        <v>0</v>
      </c>
      <c r="D1" s="115"/>
      <c r="E1" s="115"/>
      <c r="F1" s="115"/>
      <c r="G1" s="115"/>
      <c r="H1" s="115"/>
      <c r="I1" s="116"/>
      <c r="J1" s="3"/>
      <c r="K1" s="4"/>
      <c r="L1" s="5"/>
      <c r="M1" s="5"/>
      <c r="N1" s="5"/>
      <c r="O1" s="5"/>
      <c r="P1" s="5"/>
      <c r="Q1" s="5"/>
      <c r="R1" s="121"/>
      <c r="S1" s="121"/>
    </row>
    <row r="2" spans="1:20" ht="12.75" customHeight="1">
      <c r="A2" s="7"/>
      <c r="B2" s="8"/>
      <c r="C2" s="117"/>
      <c r="D2" s="117"/>
      <c r="E2" s="117"/>
      <c r="F2" s="117"/>
      <c r="G2" s="117"/>
      <c r="H2" s="117"/>
      <c r="I2" s="118"/>
      <c r="K2" s="5"/>
      <c r="L2" s="5"/>
      <c r="M2" s="5"/>
      <c r="N2" s="5"/>
      <c r="O2" s="5"/>
      <c r="P2" s="5"/>
      <c r="Q2" s="5"/>
      <c r="R2" s="10"/>
      <c r="S2" s="11"/>
    </row>
    <row r="3" spans="1:20" ht="59.25" customHeight="1">
      <c r="A3" s="13"/>
      <c r="B3" s="14"/>
      <c r="C3" s="119"/>
      <c r="D3" s="119"/>
      <c r="E3" s="119"/>
      <c r="F3" s="119"/>
      <c r="G3" s="119"/>
      <c r="H3" s="119"/>
      <c r="I3" s="120"/>
      <c r="K3" s="15" t="s">
        <v>1</v>
      </c>
      <c r="L3" s="15" t="s">
        <v>2</v>
      </c>
      <c r="M3" s="15" t="s">
        <v>3</v>
      </c>
      <c r="N3" s="15" t="s">
        <v>4</v>
      </c>
      <c r="O3" s="15" t="s">
        <v>5</v>
      </c>
      <c r="P3" s="15" t="s">
        <v>6</v>
      </c>
      <c r="R3" s="121" t="s">
        <v>7</v>
      </c>
      <c r="S3" s="121"/>
    </row>
    <row r="4" spans="1:20" ht="24">
      <c r="A4" s="122" t="s">
        <v>8</v>
      </c>
      <c r="B4" s="122"/>
      <c r="C4" s="122"/>
      <c r="D4" s="122"/>
      <c r="E4" s="122"/>
      <c r="F4" s="122"/>
      <c r="G4" s="122"/>
      <c r="H4" s="122"/>
      <c r="I4" s="122"/>
      <c r="K4" s="17" t="s">
        <v>9</v>
      </c>
      <c r="L4" s="17" t="s">
        <v>10</v>
      </c>
      <c r="M4" s="17" t="s">
        <v>11</v>
      </c>
      <c r="N4" s="17" t="s">
        <v>12</v>
      </c>
      <c r="O4" s="17" t="s">
        <v>13</v>
      </c>
      <c r="P4" s="17" t="s">
        <v>14</v>
      </c>
      <c r="Q4" s="5"/>
      <c r="R4" s="10">
        <v>1</v>
      </c>
      <c r="S4" s="11" t="s">
        <v>15</v>
      </c>
    </row>
    <row r="5" spans="1:20" ht="24" customHeight="1">
      <c r="A5" s="123" t="s">
        <v>16</v>
      </c>
      <c r="B5" s="123"/>
      <c r="C5" s="124" t="s">
        <v>339</v>
      </c>
      <c r="D5" s="126" t="s">
        <v>347</v>
      </c>
      <c r="E5" s="128" t="s">
        <v>17</v>
      </c>
      <c r="F5" s="129"/>
      <c r="G5" s="129"/>
      <c r="H5" s="130"/>
      <c r="I5" s="134">
        <f ca="1">TODAY()</f>
        <v>42289</v>
      </c>
      <c r="K5" s="17" t="s">
        <v>18</v>
      </c>
      <c r="L5" s="17" t="s">
        <v>19</v>
      </c>
      <c r="M5" s="17" t="s">
        <v>20</v>
      </c>
      <c r="N5" s="17" t="s">
        <v>21</v>
      </c>
      <c r="O5" s="17" t="s">
        <v>22</v>
      </c>
      <c r="P5" s="17" t="s">
        <v>23</v>
      </c>
      <c r="Q5" s="5"/>
      <c r="R5" s="10">
        <v>2</v>
      </c>
      <c r="S5" s="11" t="s">
        <v>24</v>
      </c>
    </row>
    <row r="6" spans="1:20" ht="24">
      <c r="A6" s="123"/>
      <c r="B6" s="123"/>
      <c r="C6" s="125"/>
      <c r="D6" s="127"/>
      <c r="E6" s="131"/>
      <c r="F6" s="132"/>
      <c r="G6" s="132"/>
      <c r="H6" s="133"/>
      <c r="I6" s="135"/>
      <c r="K6" s="17" t="s">
        <v>25</v>
      </c>
      <c r="L6" s="17" t="s">
        <v>26</v>
      </c>
      <c r="M6" s="17" t="s">
        <v>27</v>
      </c>
      <c r="N6" s="17" t="s">
        <v>28</v>
      </c>
      <c r="O6" s="17" t="s">
        <v>29</v>
      </c>
      <c r="P6" s="17" t="s">
        <v>340</v>
      </c>
      <c r="Q6" s="5"/>
      <c r="R6" s="10">
        <v>3</v>
      </c>
      <c r="S6" s="11" t="s">
        <v>30</v>
      </c>
    </row>
    <row r="7" spans="1:20">
      <c r="K7" s="5"/>
      <c r="L7" s="5"/>
      <c r="M7" s="5"/>
      <c r="N7" s="5"/>
      <c r="O7" s="5"/>
      <c r="P7" s="5"/>
      <c r="Q7" s="5"/>
    </row>
    <row r="8" spans="1:20" s="22" customFormat="1" ht="13.5" customHeight="1">
      <c r="A8" s="136" t="s">
        <v>31</v>
      </c>
      <c r="B8" s="137" t="s">
        <v>32</v>
      </c>
      <c r="C8" s="137" t="s">
        <v>33</v>
      </c>
      <c r="D8" s="136"/>
      <c r="E8" s="136" t="s">
        <v>34</v>
      </c>
      <c r="F8" s="143" t="s">
        <v>35</v>
      </c>
      <c r="G8" s="142"/>
      <c r="H8" s="142"/>
      <c r="I8" s="137" t="s">
        <v>36</v>
      </c>
      <c r="J8" s="136" t="s">
        <v>37</v>
      </c>
      <c r="K8" s="136" t="s">
        <v>38</v>
      </c>
      <c r="L8" s="136"/>
      <c r="M8" s="136"/>
      <c r="N8" s="136"/>
      <c r="O8" s="136"/>
      <c r="P8" s="136"/>
      <c r="Q8" s="136" t="s">
        <v>39</v>
      </c>
      <c r="R8" s="136"/>
      <c r="S8" s="136"/>
      <c r="T8" s="137" t="s">
        <v>40</v>
      </c>
    </row>
    <row r="9" spans="1:20" s="22" customFormat="1" ht="38.25">
      <c r="A9" s="142"/>
      <c r="B9" s="142"/>
      <c r="C9" s="136"/>
      <c r="D9" s="136"/>
      <c r="E9" s="142"/>
      <c r="F9" s="23" t="s">
        <v>41</v>
      </c>
      <c r="G9" s="23" t="s">
        <v>42</v>
      </c>
      <c r="H9" s="23" t="s">
        <v>43</v>
      </c>
      <c r="I9" s="142"/>
      <c r="J9" s="142"/>
      <c r="K9" s="24" t="s">
        <v>1</v>
      </c>
      <c r="L9" s="24" t="s">
        <v>2</v>
      </c>
      <c r="M9" s="24" t="s">
        <v>3</v>
      </c>
      <c r="N9" s="24" t="s">
        <v>4</v>
      </c>
      <c r="O9" s="24" t="s">
        <v>44</v>
      </c>
      <c r="P9" s="24" t="s">
        <v>6</v>
      </c>
      <c r="Q9" s="24" t="s">
        <v>45</v>
      </c>
      <c r="R9" s="24" t="s">
        <v>46</v>
      </c>
      <c r="S9" s="24" t="s">
        <v>7</v>
      </c>
      <c r="T9" s="137"/>
    </row>
    <row r="10" spans="1:20" s="31" customFormat="1" ht="60" customHeight="1">
      <c r="A10" s="25">
        <v>1</v>
      </c>
      <c r="B10" s="144" t="s">
        <v>47</v>
      </c>
      <c r="C10" s="24" t="s">
        <v>48</v>
      </c>
      <c r="D10" s="41" t="s">
        <v>49</v>
      </c>
      <c r="E10" s="27" t="s">
        <v>50</v>
      </c>
      <c r="F10" s="27" t="s">
        <v>51</v>
      </c>
      <c r="G10" s="27"/>
      <c r="H10" s="27"/>
      <c r="I10" s="28" t="s">
        <v>52</v>
      </c>
      <c r="J10" s="27" t="s">
        <v>53</v>
      </c>
      <c r="K10" s="28">
        <v>2</v>
      </c>
      <c r="L10" s="28">
        <v>1</v>
      </c>
      <c r="M10" s="28">
        <v>2</v>
      </c>
      <c r="N10" s="28">
        <v>2</v>
      </c>
      <c r="O10" s="28">
        <v>2</v>
      </c>
      <c r="P10" s="29">
        <v>3</v>
      </c>
      <c r="Q10" s="28">
        <f>SUM(K10:P10)</f>
        <v>12</v>
      </c>
      <c r="R10" s="28"/>
      <c r="S10" s="28">
        <f t="shared" ref="S10:S26" si="0">IF(L10=1,IF(Q10&gt;11,1,IF(Q10&lt;10,3,2)),IF(R10="oui",IF(Q10&gt;11,1,IF(Q10&lt;10,3,2)),1))</f>
        <v>1</v>
      </c>
      <c r="T10" s="30" t="s">
        <v>54</v>
      </c>
    </row>
    <row r="11" spans="1:20" s="31" customFormat="1" ht="165.75">
      <c r="A11" s="32"/>
      <c r="B11" s="145"/>
      <c r="C11" s="24" t="s">
        <v>55</v>
      </c>
      <c r="D11" s="41" t="s">
        <v>56</v>
      </c>
      <c r="E11" s="27" t="s">
        <v>50</v>
      </c>
      <c r="F11" s="27" t="s">
        <v>51</v>
      </c>
      <c r="G11" s="27"/>
      <c r="H11" s="27"/>
      <c r="I11" s="28" t="s">
        <v>52</v>
      </c>
      <c r="J11" s="27" t="s">
        <v>57</v>
      </c>
      <c r="K11" s="28">
        <v>3</v>
      </c>
      <c r="L11" s="28">
        <v>1</v>
      </c>
      <c r="M11" s="28">
        <v>2</v>
      </c>
      <c r="N11" s="28">
        <v>2</v>
      </c>
      <c r="O11" s="28">
        <v>2</v>
      </c>
      <c r="P11" s="29">
        <v>3</v>
      </c>
      <c r="Q11" s="28">
        <f t="shared" ref="Q11:Q75" si="1">SUM(K11:P11)</f>
        <v>13</v>
      </c>
      <c r="R11" s="28"/>
      <c r="S11" s="28">
        <f t="shared" si="0"/>
        <v>1</v>
      </c>
      <c r="T11" s="30" t="s">
        <v>54</v>
      </c>
    </row>
    <row r="12" spans="1:20" s="31" customFormat="1" ht="89.25">
      <c r="A12" s="32"/>
      <c r="B12" s="33"/>
      <c r="C12" s="24" t="s">
        <v>58</v>
      </c>
      <c r="D12" s="41" t="s">
        <v>59</v>
      </c>
      <c r="E12" s="27" t="s">
        <v>60</v>
      </c>
      <c r="F12" s="27" t="s">
        <v>51</v>
      </c>
      <c r="G12" s="27"/>
      <c r="H12" s="27"/>
      <c r="I12" s="34" t="s">
        <v>61</v>
      </c>
      <c r="J12" s="27" t="s">
        <v>62</v>
      </c>
      <c r="K12" s="28">
        <v>1</v>
      </c>
      <c r="L12" s="28">
        <v>1</v>
      </c>
      <c r="M12" s="28">
        <v>2</v>
      </c>
      <c r="N12" s="28">
        <v>2</v>
      </c>
      <c r="O12" s="28">
        <v>2</v>
      </c>
      <c r="P12" s="29">
        <v>3</v>
      </c>
      <c r="Q12" s="28">
        <f t="shared" si="1"/>
        <v>11</v>
      </c>
      <c r="R12" s="28"/>
      <c r="S12" s="28">
        <f t="shared" si="0"/>
        <v>2</v>
      </c>
      <c r="T12" s="30"/>
    </row>
    <row r="13" spans="1:20" s="31" customFormat="1" ht="25.5">
      <c r="A13" s="32"/>
      <c r="B13" s="33"/>
      <c r="C13" s="24" t="s">
        <v>63</v>
      </c>
      <c r="D13" s="41" t="s">
        <v>64</v>
      </c>
      <c r="E13" s="27" t="s">
        <v>50</v>
      </c>
      <c r="F13" s="27" t="s">
        <v>51</v>
      </c>
      <c r="G13" s="27"/>
      <c r="H13" s="27"/>
      <c r="I13" s="34" t="s">
        <v>65</v>
      </c>
      <c r="J13" s="27" t="s">
        <v>66</v>
      </c>
      <c r="K13" s="28">
        <v>3</v>
      </c>
      <c r="L13" s="28">
        <v>1</v>
      </c>
      <c r="M13" s="28">
        <v>2</v>
      </c>
      <c r="N13" s="28">
        <v>1</v>
      </c>
      <c r="O13" s="28">
        <v>3</v>
      </c>
      <c r="P13" s="29">
        <v>2</v>
      </c>
      <c r="Q13" s="28">
        <f t="shared" si="1"/>
        <v>12</v>
      </c>
      <c r="R13" s="28"/>
      <c r="S13" s="28">
        <f t="shared" si="0"/>
        <v>1</v>
      </c>
      <c r="T13" s="30" t="s">
        <v>54</v>
      </c>
    </row>
    <row r="14" spans="1:20" s="31" customFormat="1" ht="51">
      <c r="A14" s="32"/>
      <c r="B14" s="33"/>
      <c r="C14" s="24" t="s">
        <v>67</v>
      </c>
      <c r="D14" s="41" t="s">
        <v>68</v>
      </c>
      <c r="E14" s="27" t="s">
        <v>50</v>
      </c>
      <c r="F14" s="27" t="s">
        <v>51</v>
      </c>
      <c r="G14" s="27"/>
      <c r="H14" s="27"/>
      <c r="I14" s="34" t="s">
        <v>69</v>
      </c>
      <c r="J14" s="27" t="s">
        <v>70</v>
      </c>
      <c r="K14" s="28">
        <v>2</v>
      </c>
      <c r="L14" s="28">
        <v>1</v>
      </c>
      <c r="M14" s="28">
        <v>2</v>
      </c>
      <c r="N14" s="28">
        <v>3</v>
      </c>
      <c r="O14" s="28">
        <v>3</v>
      </c>
      <c r="P14" s="29">
        <v>2</v>
      </c>
      <c r="Q14" s="28">
        <f t="shared" si="1"/>
        <v>13</v>
      </c>
      <c r="R14" s="28"/>
      <c r="S14" s="28">
        <f t="shared" si="0"/>
        <v>1</v>
      </c>
      <c r="T14" s="30" t="s">
        <v>54</v>
      </c>
    </row>
    <row r="15" spans="1:20" s="31" customFormat="1" ht="51">
      <c r="A15" s="32"/>
      <c r="B15" s="33"/>
      <c r="C15" s="24" t="s">
        <v>71</v>
      </c>
      <c r="D15" s="41" t="s">
        <v>72</v>
      </c>
      <c r="E15" s="27" t="s">
        <v>73</v>
      </c>
      <c r="F15" s="27" t="s">
        <v>51</v>
      </c>
      <c r="G15" s="27"/>
      <c r="H15" s="27"/>
      <c r="I15" s="34" t="s">
        <v>74</v>
      </c>
      <c r="J15" s="27" t="s">
        <v>75</v>
      </c>
      <c r="K15" s="28">
        <v>1</v>
      </c>
      <c r="L15" s="28">
        <v>1</v>
      </c>
      <c r="M15" s="28">
        <v>2</v>
      </c>
      <c r="N15" s="28">
        <v>2</v>
      </c>
      <c r="O15" s="28">
        <v>2</v>
      </c>
      <c r="P15" s="29">
        <v>3</v>
      </c>
      <c r="Q15" s="28">
        <f t="shared" si="1"/>
        <v>11</v>
      </c>
      <c r="R15" s="28"/>
      <c r="S15" s="28">
        <f t="shared" si="0"/>
        <v>2</v>
      </c>
      <c r="T15" s="30"/>
    </row>
    <row r="16" spans="1:20" s="31" customFormat="1" ht="51">
      <c r="A16" s="32"/>
      <c r="B16" s="33"/>
      <c r="C16" s="24" t="s">
        <v>76</v>
      </c>
      <c r="D16" s="41" t="s">
        <v>77</v>
      </c>
      <c r="E16" s="27" t="s">
        <v>50</v>
      </c>
      <c r="F16" s="27" t="s">
        <v>51</v>
      </c>
      <c r="G16" s="27"/>
      <c r="H16" s="27"/>
      <c r="I16" s="28" t="s">
        <v>52</v>
      </c>
      <c r="J16" s="27" t="s">
        <v>78</v>
      </c>
      <c r="K16" s="28">
        <v>2</v>
      </c>
      <c r="L16" s="28">
        <v>1</v>
      </c>
      <c r="M16" s="28">
        <v>2</v>
      </c>
      <c r="N16" s="28">
        <v>2</v>
      </c>
      <c r="O16" s="28">
        <v>2</v>
      </c>
      <c r="P16" s="29">
        <v>2</v>
      </c>
      <c r="Q16" s="28">
        <f t="shared" si="1"/>
        <v>11</v>
      </c>
      <c r="R16" s="28"/>
      <c r="S16" s="28">
        <f t="shared" si="0"/>
        <v>2</v>
      </c>
      <c r="T16" s="30"/>
    </row>
    <row r="17" spans="1:20" s="31" customFormat="1" ht="38.25">
      <c r="A17" s="32"/>
      <c r="B17" s="33"/>
      <c r="C17" s="24" t="s">
        <v>79</v>
      </c>
      <c r="D17" s="41" t="s">
        <v>80</v>
      </c>
      <c r="E17" s="27" t="s">
        <v>60</v>
      </c>
      <c r="F17" s="27" t="s">
        <v>51</v>
      </c>
      <c r="G17" s="27"/>
      <c r="H17" s="27"/>
      <c r="I17" s="34" t="s">
        <v>61</v>
      </c>
      <c r="J17" s="27" t="s">
        <v>81</v>
      </c>
      <c r="K17" s="28">
        <v>1</v>
      </c>
      <c r="L17" s="28">
        <v>1</v>
      </c>
      <c r="M17" s="28">
        <v>1</v>
      </c>
      <c r="N17" s="28">
        <v>1</v>
      </c>
      <c r="O17" s="28">
        <v>2</v>
      </c>
      <c r="P17" s="29">
        <v>2</v>
      </c>
      <c r="Q17" s="28">
        <f t="shared" si="1"/>
        <v>8</v>
      </c>
      <c r="R17" s="28"/>
      <c r="S17" s="28">
        <f t="shared" si="0"/>
        <v>3</v>
      </c>
      <c r="T17" s="30"/>
    </row>
    <row r="18" spans="1:20" s="31" customFormat="1" ht="78" customHeight="1">
      <c r="A18" s="32"/>
      <c r="B18" s="33"/>
      <c r="C18" s="24" t="s">
        <v>82</v>
      </c>
      <c r="D18" s="41" t="s">
        <v>83</v>
      </c>
      <c r="E18" s="27" t="s">
        <v>50</v>
      </c>
      <c r="F18" s="27" t="s">
        <v>51</v>
      </c>
      <c r="G18" s="27"/>
      <c r="H18" s="27"/>
      <c r="I18" s="34" t="s">
        <v>84</v>
      </c>
      <c r="J18" s="27" t="s">
        <v>85</v>
      </c>
      <c r="K18" s="28">
        <v>2</v>
      </c>
      <c r="L18" s="28">
        <v>1</v>
      </c>
      <c r="M18" s="28">
        <v>2</v>
      </c>
      <c r="N18" s="28">
        <v>3</v>
      </c>
      <c r="O18" s="28">
        <v>2</v>
      </c>
      <c r="P18" s="29">
        <v>2</v>
      </c>
      <c r="Q18" s="28">
        <f t="shared" si="1"/>
        <v>12</v>
      </c>
      <c r="R18" s="28"/>
      <c r="S18" s="28">
        <f t="shared" si="0"/>
        <v>1</v>
      </c>
      <c r="T18" s="30" t="s">
        <v>54</v>
      </c>
    </row>
    <row r="19" spans="1:20" s="31" customFormat="1" ht="25.5">
      <c r="A19" s="32"/>
      <c r="B19" s="33"/>
      <c r="C19" s="24" t="s">
        <v>86</v>
      </c>
      <c r="D19" s="89" t="s">
        <v>87</v>
      </c>
      <c r="E19" s="27" t="s">
        <v>50</v>
      </c>
      <c r="F19" s="27" t="s">
        <v>51</v>
      </c>
      <c r="G19" s="27"/>
      <c r="H19" s="27"/>
      <c r="I19" s="28" t="s">
        <v>52</v>
      </c>
      <c r="J19" s="27" t="s">
        <v>88</v>
      </c>
      <c r="K19" s="28">
        <v>2</v>
      </c>
      <c r="L19" s="28">
        <v>1</v>
      </c>
      <c r="M19" s="28">
        <v>2</v>
      </c>
      <c r="N19" s="28">
        <v>2</v>
      </c>
      <c r="O19" s="28">
        <v>2</v>
      </c>
      <c r="P19" s="29">
        <v>2</v>
      </c>
      <c r="Q19" s="28">
        <f t="shared" si="1"/>
        <v>11</v>
      </c>
      <c r="R19" s="28"/>
      <c r="S19" s="28">
        <f t="shared" si="0"/>
        <v>2</v>
      </c>
      <c r="T19" s="30"/>
    </row>
    <row r="20" spans="1:20" s="31" customFormat="1" ht="25.5">
      <c r="A20" s="32"/>
      <c r="B20" s="33"/>
      <c r="C20" s="24" t="s">
        <v>89</v>
      </c>
      <c r="D20" s="41" t="s">
        <v>90</v>
      </c>
      <c r="E20" s="27" t="s">
        <v>91</v>
      </c>
      <c r="F20" s="27" t="s">
        <v>51</v>
      </c>
      <c r="G20" s="27"/>
      <c r="H20" s="27"/>
      <c r="I20" s="28" t="s">
        <v>92</v>
      </c>
      <c r="J20" s="27" t="s">
        <v>93</v>
      </c>
      <c r="K20" s="27">
        <v>1</v>
      </c>
      <c r="L20" s="27">
        <v>1</v>
      </c>
      <c r="M20" s="27">
        <v>1</v>
      </c>
      <c r="N20" s="27">
        <v>1</v>
      </c>
      <c r="O20" s="27">
        <v>1</v>
      </c>
      <c r="P20" s="27">
        <v>2</v>
      </c>
      <c r="Q20" s="28">
        <f t="shared" si="1"/>
        <v>7</v>
      </c>
      <c r="R20" s="28"/>
      <c r="S20" s="28">
        <f t="shared" si="0"/>
        <v>3</v>
      </c>
      <c r="T20" s="30"/>
    </row>
    <row r="21" spans="1:20" s="31" customFormat="1" ht="38.25">
      <c r="A21" s="32"/>
      <c r="B21" s="33"/>
      <c r="C21" s="24" t="s">
        <v>94</v>
      </c>
      <c r="D21" s="89" t="s">
        <v>95</v>
      </c>
      <c r="E21" s="27" t="s">
        <v>50</v>
      </c>
      <c r="F21" s="27" t="s">
        <v>51</v>
      </c>
      <c r="G21" s="27"/>
      <c r="H21" s="27"/>
      <c r="I21" s="28" t="s">
        <v>52</v>
      </c>
      <c r="J21" s="27" t="s">
        <v>96</v>
      </c>
      <c r="K21" s="28">
        <v>2</v>
      </c>
      <c r="L21" s="28">
        <v>1</v>
      </c>
      <c r="M21" s="28">
        <v>2</v>
      </c>
      <c r="N21" s="28">
        <v>2</v>
      </c>
      <c r="O21" s="28">
        <v>2</v>
      </c>
      <c r="P21" s="29">
        <v>2</v>
      </c>
      <c r="Q21" s="28">
        <f t="shared" si="1"/>
        <v>11</v>
      </c>
      <c r="R21" s="28"/>
      <c r="S21" s="28">
        <f t="shared" si="0"/>
        <v>2</v>
      </c>
      <c r="T21" s="30"/>
    </row>
    <row r="22" spans="1:20" s="31" customFormat="1" ht="127.5">
      <c r="A22" s="25">
        <v>2</v>
      </c>
      <c r="B22" s="26" t="s">
        <v>97</v>
      </c>
      <c r="C22" s="24" t="s">
        <v>48</v>
      </c>
      <c r="D22" s="41" t="s">
        <v>98</v>
      </c>
      <c r="E22" s="27" t="s">
        <v>99</v>
      </c>
      <c r="F22" s="27" t="s">
        <v>51</v>
      </c>
      <c r="G22" s="27"/>
      <c r="H22" s="27"/>
      <c r="I22" s="27" t="s">
        <v>100</v>
      </c>
      <c r="J22" s="27" t="s">
        <v>101</v>
      </c>
      <c r="K22" s="28">
        <v>2</v>
      </c>
      <c r="L22" s="28">
        <v>1</v>
      </c>
      <c r="M22" s="28">
        <v>1</v>
      </c>
      <c r="N22" s="28">
        <v>1</v>
      </c>
      <c r="O22" s="28">
        <v>1</v>
      </c>
      <c r="P22" s="29">
        <v>2</v>
      </c>
      <c r="Q22" s="28">
        <f t="shared" si="1"/>
        <v>8</v>
      </c>
      <c r="R22" s="28"/>
      <c r="S22" s="28">
        <f t="shared" si="0"/>
        <v>3</v>
      </c>
      <c r="T22" s="30"/>
    </row>
    <row r="23" spans="1:20" s="31" customFormat="1" ht="51">
      <c r="A23" s="32"/>
      <c r="B23" s="33"/>
      <c r="C23" s="24" t="s">
        <v>55</v>
      </c>
      <c r="D23" s="41" t="s">
        <v>102</v>
      </c>
      <c r="E23" s="27" t="s">
        <v>50</v>
      </c>
      <c r="F23" s="27" t="s">
        <v>51</v>
      </c>
      <c r="G23" s="27"/>
      <c r="H23" s="27"/>
      <c r="I23" s="28" t="s">
        <v>52</v>
      </c>
      <c r="J23" s="27" t="s">
        <v>103</v>
      </c>
      <c r="K23" s="27">
        <v>2</v>
      </c>
      <c r="L23" s="27">
        <v>1</v>
      </c>
      <c r="M23" s="27">
        <v>2</v>
      </c>
      <c r="N23" s="27">
        <v>1</v>
      </c>
      <c r="O23" s="27">
        <v>2</v>
      </c>
      <c r="P23" s="27">
        <v>2</v>
      </c>
      <c r="Q23" s="28">
        <f t="shared" si="1"/>
        <v>10</v>
      </c>
      <c r="R23" s="28"/>
      <c r="S23" s="28">
        <f t="shared" si="0"/>
        <v>2</v>
      </c>
      <c r="T23" s="30"/>
    </row>
    <row r="24" spans="1:20" s="31" customFormat="1" ht="25.5">
      <c r="A24" s="32"/>
      <c r="B24" s="33"/>
      <c r="C24" s="24" t="s">
        <v>58</v>
      </c>
      <c r="D24" s="41" t="s">
        <v>104</v>
      </c>
      <c r="E24" s="27" t="s">
        <v>50</v>
      </c>
      <c r="F24" s="27" t="s">
        <v>51</v>
      </c>
      <c r="G24" s="27"/>
      <c r="H24" s="27"/>
      <c r="I24" s="28" t="s">
        <v>52</v>
      </c>
      <c r="J24" s="27" t="s">
        <v>105</v>
      </c>
      <c r="K24" s="35">
        <v>1</v>
      </c>
      <c r="L24" s="35">
        <v>1</v>
      </c>
      <c r="M24" s="35">
        <v>2</v>
      </c>
      <c r="N24" s="35">
        <v>1</v>
      </c>
      <c r="O24" s="35">
        <v>2</v>
      </c>
      <c r="P24" s="35">
        <v>2</v>
      </c>
      <c r="Q24" s="28">
        <f t="shared" si="1"/>
        <v>9</v>
      </c>
      <c r="R24" s="28"/>
      <c r="S24" s="28">
        <f t="shared" si="0"/>
        <v>3</v>
      </c>
      <c r="T24" s="30"/>
    </row>
    <row r="25" spans="1:20" s="31" customFormat="1" ht="25.5">
      <c r="A25" s="32"/>
      <c r="B25" s="36"/>
      <c r="C25" s="24" t="s">
        <v>63</v>
      </c>
      <c r="D25" s="41" t="s">
        <v>106</v>
      </c>
      <c r="E25" s="27" t="s">
        <v>60</v>
      </c>
      <c r="F25" s="27" t="s">
        <v>51</v>
      </c>
      <c r="G25" s="27"/>
      <c r="H25" s="27"/>
      <c r="I25" s="28" t="s">
        <v>107</v>
      </c>
      <c r="J25" s="27" t="s">
        <v>108</v>
      </c>
      <c r="K25" s="27">
        <v>1</v>
      </c>
      <c r="L25" s="27">
        <v>1</v>
      </c>
      <c r="M25" s="27">
        <v>1</v>
      </c>
      <c r="N25" s="27">
        <v>1</v>
      </c>
      <c r="O25" s="27">
        <v>2</v>
      </c>
      <c r="P25" s="27">
        <v>2</v>
      </c>
      <c r="Q25" s="28">
        <f t="shared" si="1"/>
        <v>8</v>
      </c>
      <c r="R25" s="28"/>
      <c r="S25" s="28">
        <f t="shared" si="0"/>
        <v>3</v>
      </c>
      <c r="T25" s="30"/>
    </row>
    <row r="26" spans="1:20" s="31" customFormat="1" ht="25.5">
      <c r="A26" s="32"/>
      <c r="B26" s="33"/>
      <c r="C26" s="24" t="s">
        <v>67</v>
      </c>
      <c r="D26" s="41" t="s">
        <v>109</v>
      </c>
      <c r="E26" s="27" t="s">
        <v>91</v>
      </c>
      <c r="F26" s="27" t="s">
        <v>51</v>
      </c>
      <c r="G26" s="27"/>
      <c r="H26" s="27"/>
      <c r="I26" s="28" t="s">
        <v>92</v>
      </c>
      <c r="J26" s="27" t="s">
        <v>110</v>
      </c>
      <c r="K26" s="27">
        <v>1</v>
      </c>
      <c r="L26" s="27">
        <v>1</v>
      </c>
      <c r="M26" s="27">
        <v>1</v>
      </c>
      <c r="N26" s="27">
        <v>1</v>
      </c>
      <c r="O26" s="27">
        <v>1</v>
      </c>
      <c r="P26" s="27">
        <v>3</v>
      </c>
      <c r="Q26" s="28">
        <f t="shared" si="1"/>
        <v>8</v>
      </c>
      <c r="R26" s="28"/>
      <c r="S26" s="28">
        <f t="shared" si="0"/>
        <v>3</v>
      </c>
      <c r="T26" s="30"/>
    </row>
    <row r="27" spans="1:20" s="31" customFormat="1" ht="25.5">
      <c r="A27" s="32"/>
      <c r="B27" s="33"/>
      <c r="C27" s="24" t="s">
        <v>71</v>
      </c>
      <c r="D27" s="41" t="s">
        <v>111</v>
      </c>
      <c r="E27" s="27" t="s">
        <v>91</v>
      </c>
      <c r="F27" s="27" t="s">
        <v>51</v>
      </c>
      <c r="G27" s="27"/>
      <c r="H27" s="27"/>
      <c r="I27" s="28" t="s">
        <v>112</v>
      </c>
      <c r="J27" s="27" t="s">
        <v>113</v>
      </c>
      <c r="K27" s="27">
        <v>1</v>
      </c>
      <c r="L27" s="27">
        <v>3</v>
      </c>
      <c r="M27" s="27">
        <v>2</v>
      </c>
      <c r="N27" s="27">
        <v>1</v>
      </c>
      <c r="O27" s="27">
        <v>1</v>
      </c>
      <c r="P27" s="27">
        <v>3</v>
      </c>
      <c r="Q27" s="28">
        <f t="shared" si="1"/>
        <v>11</v>
      </c>
      <c r="R27" s="28" t="s">
        <v>114</v>
      </c>
      <c r="S27" s="28">
        <f>IF(L27=1,IF(Q27&gt;11,1,IF(Q27&lt;10,3,2)),IF(R27="oui",IF(Q27&gt;11,1,IF(Q27&lt;10,3,2)),1))</f>
        <v>2</v>
      </c>
      <c r="T27" s="30"/>
    </row>
    <row r="28" spans="1:20" s="31" customFormat="1" ht="25.5">
      <c r="A28" s="37"/>
      <c r="B28" s="33"/>
      <c r="C28" s="24" t="s">
        <v>76</v>
      </c>
      <c r="D28" s="41" t="s">
        <v>116</v>
      </c>
      <c r="E28" s="27" t="s">
        <v>73</v>
      </c>
      <c r="F28" s="27" t="s">
        <v>51</v>
      </c>
      <c r="G28" s="27"/>
      <c r="H28" s="27"/>
      <c r="I28" s="28" t="s">
        <v>117</v>
      </c>
      <c r="J28" s="27" t="s">
        <v>118</v>
      </c>
      <c r="K28" s="28">
        <v>1</v>
      </c>
      <c r="L28" s="28">
        <v>1</v>
      </c>
      <c r="M28" s="28">
        <v>1</v>
      </c>
      <c r="N28" s="28">
        <v>1</v>
      </c>
      <c r="O28" s="28">
        <v>1</v>
      </c>
      <c r="P28" s="29">
        <v>2</v>
      </c>
      <c r="Q28" s="28">
        <f t="shared" si="1"/>
        <v>7</v>
      </c>
      <c r="R28" s="28"/>
      <c r="S28" s="28">
        <f t="shared" ref="S28:S92" si="2">IF(L28=1,IF(Q28&gt;11,1,IF(Q28&lt;10,3,2)),IF(R28="oui",IF(Q28&gt;11,1,IF(Q28&lt;10,3,2)),1))</f>
        <v>3</v>
      </c>
      <c r="T28" s="30"/>
    </row>
    <row r="29" spans="1:20" s="31" customFormat="1" ht="25.5">
      <c r="A29" s="32"/>
      <c r="B29" s="33"/>
      <c r="C29" s="24" t="s">
        <v>79</v>
      </c>
      <c r="D29" s="89" t="s">
        <v>119</v>
      </c>
      <c r="E29" s="27" t="s">
        <v>50</v>
      </c>
      <c r="F29" s="27" t="s">
        <v>51</v>
      </c>
      <c r="G29" s="27"/>
      <c r="H29" s="27"/>
      <c r="I29" s="28" t="s">
        <v>120</v>
      </c>
      <c r="J29" s="27" t="s">
        <v>121</v>
      </c>
      <c r="K29" s="35">
        <v>1</v>
      </c>
      <c r="L29" s="35">
        <v>1</v>
      </c>
      <c r="M29" s="35">
        <v>1</v>
      </c>
      <c r="N29" s="35">
        <v>1</v>
      </c>
      <c r="O29" s="35">
        <v>2</v>
      </c>
      <c r="P29" s="35">
        <v>2</v>
      </c>
      <c r="Q29" s="28">
        <f t="shared" si="1"/>
        <v>8</v>
      </c>
      <c r="R29" s="28"/>
      <c r="S29" s="28">
        <f t="shared" si="2"/>
        <v>3</v>
      </c>
      <c r="T29" s="30"/>
    </row>
    <row r="30" spans="1:20" s="31" customFormat="1" ht="38.25">
      <c r="A30" s="32"/>
      <c r="B30" s="33"/>
      <c r="C30" s="24" t="s">
        <v>82</v>
      </c>
      <c r="D30" s="41" t="s">
        <v>338</v>
      </c>
      <c r="E30" s="27" t="s">
        <v>50</v>
      </c>
      <c r="F30" s="27" t="s">
        <v>51</v>
      </c>
      <c r="G30" s="27"/>
      <c r="H30" s="27"/>
      <c r="I30" s="28" t="s">
        <v>52</v>
      </c>
      <c r="J30" s="27" t="s">
        <v>122</v>
      </c>
      <c r="K30" s="35">
        <v>1</v>
      </c>
      <c r="L30" s="35">
        <v>1</v>
      </c>
      <c r="M30" s="35">
        <v>1</v>
      </c>
      <c r="N30" s="35">
        <v>1</v>
      </c>
      <c r="O30" s="35">
        <v>2</v>
      </c>
      <c r="P30" s="35">
        <v>1</v>
      </c>
      <c r="Q30" s="28">
        <f t="shared" si="1"/>
        <v>7</v>
      </c>
      <c r="R30" s="28"/>
      <c r="S30" s="28">
        <f t="shared" si="2"/>
        <v>3</v>
      </c>
      <c r="T30" s="30"/>
    </row>
    <row r="31" spans="1:20" s="31" customFormat="1" ht="25.5">
      <c r="A31" s="32"/>
      <c r="B31" s="33"/>
      <c r="C31" s="24" t="s">
        <v>86</v>
      </c>
      <c r="D31" s="41" t="s">
        <v>123</v>
      </c>
      <c r="E31" s="27" t="s">
        <v>73</v>
      </c>
      <c r="G31" s="27" t="s">
        <v>51</v>
      </c>
      <c r="H31" s="27"/>
      <c r="I31" s="28" t="s">
        <v>74</v>
      </c>
      <c r="J31" s="27" t="s">
        <v>124</v>
      </c>
      <c r="K31" s="27">
        <v>1</v>
      </c>
      <c r="L31" s="27">
        <v>1</v>
      </c>
      <c r="M31" s="27">
        <v>2</v>
      </c>
      <c r="N31" s="27">
        <v>1</v>
      </c>
      <c r="O31" s="27">
        <v>1</v>
      </c>
      <c r="P31" s="27">
        <v>2</v>
      </c>
      <c r="Q31" s="28">
        <f t="shared" si="1"/>
        <v>8</v>
      </c>
      <c r="R31" s="28"/>
      <c r="S31" s="28">
        <f t="shared" si="2"/>
        <v>3</v>
      </c>
      <c r="T31" s="30"/>
    </row>
    <row r="32" spans="1:20" s="31" customFormat="1">
      <c r="A32" s="32"/>
      <c r="B32" s="33"/>
      <c r="C32" s="24" t="s">
        <v>89</v>
      </c>
      <c r="D32" s="41" t="s">
        <v>125</v>
      </c>
      <c r="E32" s="27" t="s">
        <v>50</v>
      </c>
      <c r="F32" s="27" t="s">
        <v>51</v>
      </c>
      <c r="G32" s="27"/>
      <c r="H32" s="27"/>
      <c r="I32" s="28" t="s">
        <v>52</v>
      </c>
      <c r="J32" s="27" t="s">
        <v>126</v>
      </c>
      <c r="K32" s="27">
        <v>2</v>
      </c>
      <c r="L32" s="27">
        <v>1</v>
      </c>
      <c r="M32" s="27">
        <v>1</v>
      </c>
      <c r="N32" s="27">
        <v>2</v>
      </c>
      <c r="O32" s="27">
        <v>2</v>
      </c>
      <c r="P32" s="27">
        <v>2</v>
      </c>
      <c r="Q32" s="28">
        <f t="shared" si="1"/>
        <v>10</v>
      </c>
      <c r="R32" s="28"/>
      <c r="S32" s="28">
        <f t="shared" si="2"/>
        <v>2</v>
      </c>
      <c r="T32" s="30"/>
    </row>
    <row r="33" spans="1:20" s="31" customFormat="1" ht="25.5">
      <c r="A33" s="32"/>
      <c r="B33" s="33"/>
      <c r="C33" s="24" t="s">
        <v>94</v>
      </c>
      <c r="D33" s="41" t="s">
        <v>341</v>
      </c>
      <c r="E33" s="27" t="s">
        <v>73</v>
      </c>
      <c r="F33" s="27" t="s">
        <v>51</v>
      </c>
      <c r="G33" s="27"/>
      <c r="H33" s="27"/>
      <c r="I33" s="28" t="s">
        <v>117</v>
      </c>
      <c r="J33" s="27" t="s">
        <v>127</v>
      </c>
      <c r="K33" s="27">
        <v>2</v>
      </c>
      <c r="L33" s="27">
        <v>1</v>
      </c>
      <c r="M33" s="27">
        <v>1</v>
      </c>
      <c r="N33" s="27">
        <v>2</v>
      </c>
      <c r="O33" s="27">
        <v>1</v>
      </c>
      <c r="P33" s="27">
        <v>2</v>
      </c>
      <c r="Q33" s="28">
        <f t="shared" si="1"/>
        <v>9</v>
      </c>
      <c r="R33" s="28"/>
      <c r="S33" s="28">
        <f t="shared" si="2"/>
        <v>3</v>
      </c>
      <c r="T33" s="30"/>
    </row>
    <row r="34" spans="1:20" s="31" customFormat="1" ht="25.5">
      <c r="A34" s="32"/>
      <c r="B34" s="33"/>
      <c r="C34" s="24" t="s">
        <v>128</v>
      </c>
      <c r="D34" s="41" t="s">
        <v>129</v>
      </c>
      <c r="E34" s="27" t="s">
        <v>50</v>
      </c>
      <c r="F34" s="27" t="s">
        <v>51</v>
      </c>
      <c r="G34" s="27"/>
      <c r="H34" s="27"/>
      <c r="I34" s="28" t="s">
        <v>52</v>
      </c>
      <c r="J34" s="27" t="s">
        <v>130</v>
      </c>
      <c r="K34" s="35">
        <v>1</v>
      </c>
      <c r="L34" s="35">
        <v>1</v>
      </c>
      <c r="M34" s="35">
        <v>2</v>
      </c>
      <c r="N34" s="35">
        <v>1</v>
      </c>
      <c r="O34" s="35">
        <v>2</v>
      </c>
      <c r="P34" s="35">
        <v>2</v>
      </c>
      <c r="Q34" s="28">
        <f t="shared" si="1"/>
        <v>9</v>
      </c>
      <c r="R34" s="28"/>
      <c r="S34" s="28">
        <f t="shared" si="2"/>
        <v>3</v>
      </c>
      <c r="T34" s="30"/>
    </row>
    <row r="35" spans="1:20" s="31" customFormat="1" ht="89.25">
      <c r="A35" s="25">
        <v>3</v>
      </c>
      <c r="B35" s="138" t="s">
        <v>131</v>
      </c>
      <c r="C35" s="24" t="s">
        <v>48</v>
      </c>
      <c r="D35" s="41" t="s">
        <v>132</v>
      </c>
      <c r="E35" s="27" t="s">
        <v>50</v>
      </c>
      <c r="F35" s="27" t="s">
        <v>51</v>
      </c>
      <c r="G35" s="27"/>
      <c r="H35" s="27"/>
      <c r="I35" s="28" t="s">
        <v>52</v>
      </c>
      <c r="J35" s="27" t="s">
        <v>133</v>
      </c>
      <c r="K35" s="27">
        <v>2</v>
      </c>
      <c r="L35" s="27">
        <v>1</v>
      </c>
      <c r="M35" s="27">
        <v>2</v>
      </c>
      <c r="N35" s="27">
        <v>1</v>
      </c>
      <c r="O35" s="27">
        <v>2</v>
      </c>
      <c r="P35" s="27">
        <v>2</v>
      </c>
      <c r="Q35" s="28">
        <f t="shared" si="1"/>
        <v>10</v>
      </c>
      <c r="R35" s="28"/>
      <c r="S35" s="28">
        <f t="shared" si="2"/>
        <v>2</v>
      </c>
      <c r="T35" s="30"/>
    </row>
    <row r="36" spans="1:20" s="31" customFormat="1">
      <c r="A36" s="32"/>
      <c r="B36" s="139"/>
      <c r="C36" s="24" t="s">
        <v>55</v>
      </c>
      <c r="D36" s="41" t="s">
        <v>134</v>
      </c>
      <c r="E36" s="27" t="s">
        <v>135</v>
      </c>
      <c r="F36" s="27" t="s">
        <v>51</v>
      </c>
      <c r="G36" s="27"/>
      <c r="H36" s="27"/>
      <c r="I36" s="28" t="s">
        <v>136</v>
      </c>
      <c r="J36" s="27" t="s">
        <v>137</v>
      </c>
      <c r="K36" s="27">
        <v>1</v>
      </c>
      <c r="L36" s="27">
        <v>1</v>
      </c>
      <c r="M36" s="27">
        <v>1</v>
      </c>
      <c r="N36" s="27">
        <v>1</v>
      </c>
      <c r="O36" s="27">
        <v>2</v>
      </c>
      <c r="P36" s="27">
        <v>1</v>
      </c>
      <c r="Q36" s="28">
        <f t="shared" si="1"/>
        <v>7</v>
      </c>
      <c r="R36" s="28"/>
      <c r="S36" s="28">
        <f t="shared" si="2"/>
        <v>3</v>
      </c>
      <c r="T36" s="30"/>
    </row>
    <row r="37" spans="1:20" s="31" customFormat="1" ht="76.5">
      <c r="A37" s="32"/>
      <c r="B37" s="33"/>
      <c r="C37" s="24" t="s">
        <v>58</v>
      </c>
      <c r="D37" s="89" t="s">
        <v>138</v>
      </c>
      <c r="E37" s="27" t="s">
        <v>60</v>
      </c>
      <c r="F37" s="27" t="s">
        <v>51</v>
      </c>
      <c r="G37" s="27"/>
      <c r="H37" s="27"/>
      <c r="I37" s="28" t="s">
        <v>139</v>
      </c>
      <c r="J37" s="27" t="s">
        <v>140</v>
      </c>
      <c r="K37" s="27">
        <v>2</v>
      </c>
      <c r="L37" s="27">
        <v>1</v>
      </c>
      <c r="M37" s="27">
        <v>2</v>
      </c>
      <c r="N37" s="27">
        <v>1</v>
      </c>
      <c r="O37" s="27">
        <v>1</v>
      </c>
      <c r="P37" s="27">
        <v>2</v>
      </c>
      <c r="Q37" s="28">
        <f t="shared" si="1"/>
        <v>9</v>
      </c>
      <c r="R37" s="28"/>
      <c r="S37" s="28">
        <f t="shared" si="2"/>
        <v>3</v>
      </c>
      <c r="T37" s="30"/>
    </row>
    <row r="38" spans="1:20" s="31" customFormat="1" ht="25.5">
      <c r="A38" s="32"/>
      <c r="B38" s="33"/>
      <c r="C38" s="24" t="s">
        <v>63</v>
      </c>
      <c r="D38" s="89" t="s">
        <v>141</v>
      </c>
      <c r="E38" s="27" t="s">
        <v>60</v>
      </c>
      <c r="F38" s="27" t="s">
        <v>51</v>
      </c>
      <c r="G38" s="27"/>
      <c r="H38" s="27"/>
      <c r="I38" s="28" t="s">
        <v>61</v>
      </c>
      <c r="J38" s="27" t="s">
        <v>142</v>
      </c>
      <c r="K38" s="27">
        <v>2</v>
      </c>
      <c r="L38" s="27">
        <v>1</v>
      </c>
      <c r="M38" s="27">
        <v>2</v>
      </c>
      <c r="N38" s="27">
        <v>1</v>
      </c>
      <c r="O38" s="27">
        <v>1</v>
      </c>
      <c r="P38" s="27">
        <v>2</v>
      </c>
      <c r="Q38" s="28">
        <f t="shared" si="1"/>
        <v>9</v>
      </c>
      <c r="R38" s="28"/>
      <c r="S38" s="28">
        <f t="shared" si="2"/>
        <v>3</v>
      </c>
      <c r="T38" s="30"/>
    </row>
    <row r="39" spans="1:20" s="31" customFormat="1" ht="25.5">
      <c r="A39" s="32"/>
      <c r="B39" s="33"/>
      <c r="C39" s="84" t="s">
        <v>67</v>
      </c>
      <c r="D39" s="89" t="s">
        <v>342</v>
      </c>
      <c r="E39" s="83" t="s">
        <v>91</v>
      </c>
      <c r="F39" s="83" t="s">
        <v>51</v>
      </c>
      <c r="G39" s="83"/>
      <c r="H39" s="83"/>
      <c r="I39" s="28" t="s">
        <v>143</v>
      </c>
      <c r="J39" s="83" t="s">
        <v>144</v>
      </c>
      <c r="K39" s="83">
        <v>2</v>
      </c>
      <c r="L39" s="83">
        <v>3</v>
      </c>
      <c r="M39" s="83">
        <v>2</v>
      </c>
      <c r="N39" s="83">
        <v>1</v>
      </c>
      <c r="O39" s="83">
        <v>1</v>
      </c>
      <c r="P39" s="83">
        <v>2</v>
      </c>
      <c r="Q39" s="28">
        <f t="shared" si="1"/>
        <v>11</v>
      </c>
      <c r="R39" s="28" t="s">
        <v>114</v>
      </c>
      <c r="S39" s="28">
        <f t="shared" si="2"/>
        <v>2</v>
      </c>
      <c r="T39" s="30" t="s">
        <v>115</v>
      </c>
    </row>
    <row r="40" spans="1:20" s="31" customFormat="1" ht="38.25">
      <c r="A40" s="38"/>
      <c r="B40" s="39"/>
      <c r="C40" s="24" t="s">
        <v>71</v>
      </c>
      <c r="D40" s="41" t="s">
        <v>145</v>
      </c>
      <c r="E40" s="27" t="s">
        <v>91</v>
      </c>
      <c r="F40" s="27"/>
      <c r="G40" s="27" t="s">
        <v>51</v>
      </c>
      <c r="H40" s="27"/>
      <c r="I40" s="28" t="s">
        <v>143</v>
      </c>
      <c r="J40" s="27" t="s">
        <v>146</v>
      </c>
      <c r="K40" s="27">
        <v>1</v>
      </c>
      <c r="L40" s="27">
        <v>3</v>
      </c>
      <c r="M40" s="27">
        <v>2</v>
      </c>
      <c r="N40" s="27">
        <v>1</v>
      </c>
      <c r="O40" s="27">
        <v>1</v>
      </c>
      <c r="P40" s="27">
        <v>2</v>
      </c>
      <c r="Q40" s="28">
        <f t="shared" si="1"/>
        <v>10</v>
      </c>
      <c r="R40" s="28" t="s">
        <v>114</v>
      </c>
      <c r="S40" s="28">
        <f t="shared" si="2"/>
        <v>2</v>
      </c>
      <c r="T40" s="30"/>
    </row>
    <row r="41" spans="1:20" s="31" customFormat="1" ht="51">
      <c r="A41" s="25">
        <v>4</v>
      </c>
      <c r="B41" s="140" t="s">
        <v>147</v>
      </c>
      <c r="C41" s="24" t="s">
        <v>48</v>
      </c>
      <c r="D41" s="41" t="s">
        <v>148</v>
      </c>
      <c r="E41" s="27" t="s">
        <v>50</v>
      </c>
      <c r="F41" s="27" t="s">
        <v>51</v>
      </c>
      <c r="G41" s="27"/>
      <c r="H41" s="27"/>
      <c r="I41" s="28" t="s">
        <v>52</v>
      </c>
      <c r="J41" s="27" t="s">
        <v>149</v>
      </c>
      <c r="K41" s="27">
        <v>2</v>
      </c>
      <c r="L41" s="27">
        <v>1</v>
      </c>
      <c r="M41" s="27">
        <v>2</v>
      </c>
      <c r="N41" s="27">
        <v>1</v>
      </c>
      <c r="O41" s="27">
        <v>2</v>
      </c>
      <c r="P41" s="27">
        <v>2</v>
      </c>
      <c r="Q41" s="28">
        <f t="shared" si="1"/>
        <v>10</v>
      </c>
      <c r="R41" s="28"/>
      <c r="S41" s="28">
        <f t="shared" si="2"/>
        <v>2</v>
      </c>
      <c r="T41" s="30"/>
    </row>
    <row r="42" spans="1:20" s="31" customFormat="1" ht="39" customHeight="1">
      <c r="A42" s="37"/>
      <c r="B42" s="139"/>
      <c r="C42" s="24" t="s">
        <v>55</v>
      </c>
      <c r="D42" s="41" t="s">
        <v>150</v>
      </c>
      <c r="E42" s="27" t="s">
        <v>50</v>
      </c>
      <c r="F42" s="27" t="s">
        <v>51</v>
      </c>
      <c r="G42" s="27"/>
      <c r="H42" s="27"/>
      <c r="I42" s="28" t="s">
        <v>52</v>
      </c>
      <c r="J42" s="27" t="s">
        <v>151</v>
      </c>
      <c r="K42" s="27">
        <v>3</v>
      </c>
      <c r="L42" s="27">
        <v>3</v>
      </c>
      <c r="M42" s="27">
        <v>2</v>
      </c>
      <c r="N42" s="27">
        <v>1</v>
      </c>
      <c r="O42" s="27">
        <v>2</v>
      </c>
      <c r="P42" s="27">
        <v>2</v>
      </c>
      <c r="Q42" s="28">
        <f t="shared" si="1"/>
        <v>13</v>
      </c>
      <c r="R42" s="28" t="s">
        <v>114</v>
      </c>
      <c r="S42" s="28">
        <f t="shared" si="2"/>
        <v>1</v>
      </c>
      <c r="T42" s="30" t="s">
        <v>54</v>
      </c>
    </row>
    <row r="43" spans="1:20" ht="37.5" customHeight="1">
      <c r="A43" s="40"/>
      <c r="B43" s="139"/>
      <c r="C43" s="23" t="s">
        <v>58</v>
      </c>
      <c r="D43" s="41" t="s">
        <v>152</v>
      </c>
      <c r="E43" s="27" t="s">
        <v>135</v>
      </c>
      <c r="F43" s="27"/>
      <c r="G43" s="35"/>
      <c r="H43" s="27" t="s">
        <v>51</v>
      </c>
      <c r="I43" s="28" t="s">
        <v>153</v>
      </c>
      <c r="J43" s="27" t="s">
        <v>154</v>
      </c>
      <c r="K43" s="27">
        <v>1</v>
      </c>
      <c r="L43" s="27">
        <v>3</v>
      </c>
      <c r="M43" s="27">
        <v>3</v>
      </c>
      <c r="N43" s="27">
        <v>3</v>
      </c>
      <c r="O43" s="27">
        <v>2</v>
      </c>
      <c r="P43" s="27">
        <v>3</v>
      </c>
      <c r="Q43" s="28">
        <f t="shared" si="1"/>
        <v>15</v>
      </c>
      <c r="R43" s="27" t="s">
        <v>114</v>
      </c>
      <c r="S43" s="28">
        <f t="shared" si="2"/>
        <v>1</v>
      </c>
      <c r="T43" s="30" t="s">
        <v>155</v>
      </c>
    </row>
    <row r="44" spans="1:20" s="31" customFormat="1" ht="101.25" customHeight="1">
      <c r="A44" s="38"/>
      <c r="B44" s="141"/>
      <c r="C44" s="24" t="s">
        <v>63</v>
      </c>
      <c r="D44" s="41" t="s">
        <v>156</v>
      </c>
      <c r="E44" s="27" t="s">
        <v>50</v>
      </c>
      <c r="F44" s="27" t="s">
        <v>51</v>
      </c>
      <c r="G44" s="27"/>
      <c r="H44" s="27"/>
      <c r="I44" s="28" t="s">
        <v>52</v>
      </c>
      <c r="J44" s="27" t="s">
        <v>157</v>
      </c>
      <c r="K44" s="28">
        <v>2</v>
      </c>
      <c r="L44" s="28">
        <v>1</v>
      </c>
      <c r="M44" s="28">
        <v>2</v>
      </c>
      <c r="N44" s="28">
        <v>1</v>
      </c>
      <c r="O44" s="28">
        <v>2</v>
      </c>
      <c r="P44" s="29">
        <v>2</v>
      </c>
      <c r="Q44" s="28">
        <f t="shared" si="1"/>
        <v>10</v>
      </c>
      <c r="R44" s="28"/>
      <c r="S44" s="28">
        <f t="shared" si="2"/>
        <v>2</v>
      </c>
      <c r="T44" s="30"/>
    </row>
    <row r="45" spans="1:20" s="31" customFormat="1" ht="51">
      <c r="A45" s="37">
        <v>5</v>
      </c>
      <c r="B45" s="42" t="s">
        <v>158</v>
      </c>
      <c r="C45" s="24" t="s">
        <v>48</v>
      </c>
      <c r="D45" s="90" t="s">
        <v>159</v>
      </c>
      <c r="E45" s="27" t="s">
        <v>50</v>
      </c>
      <c r="F45" s="27" t="s">
        <v>51</v>
      </c>
      <c r="G45" s="27"/>
      <c r="H45" s="27"/>
      <c r="I45" s="28" t="s">
        <v>52</v>
      </c>
      <c r="J45" s="27" t="s">
        <v>160</v>
      </c>
      <c r="K45" s="27">
        <v>2</v>
      </c>
      <c r="L45" s="27">
        <v>1</v>
      </c>
      <c r="M45" s="27">
        <v>2</v>
      </c>
      <c r="N45" s="27">
        <v>1</v>
      </c>
      <c r="O45" s="27">
        <v>2</v>
      </c>
      <c r="P45" s="27">
        <v>2</v>
      </c>
      <c r="Q45" s="28">
        <f t="shared" si="1"/>
        <v>10</v>
      </c>
      <c r="R45" s="28"/>
      <c r="S45" s="28">
        <f t="shared" si="2"/>
        <v>2</v>
      </c>
      <c r="T45" s="30"/>
    </row>
    <row r="46" spans="1:20" s="44" customFormat="1" ht="38.25">
      <c r="A46" s="32"/>
      <c r="B46" s="33"/>
      <c r="C46" s="43" t="s">
        <v>55</v>
      </c>
      <c r="D46" s="41" t="s">
        <v>161</v>
      </c>
      <c r="E46" s="27" t="s">
        <v>50</v>
      </c>
      <c r="F46" s="27" t="s">
        <v>51</v>
      </c>
      <c r="G46" s="27"/>
      <c r="H46" s="27"/>
      <c r="I46" s="28" t="s">
        <v>52</v>
      </c>
      <c r="J46" s="27" t="s">
        <v>162</v>
      </c>
      <c r="K46" s="27">
        <v>3</v>
      </c>
      <c r="L46" s="27">
        <v>3</v>
      </c>
      <c r="M46" s="27">
        <v>2</v>
      </c>
      <c r="N46" s="27">
        <v>1</v>
      </c>
      <c r="O46" s="27">
        <v>2</v>
      </c>
      <c r="P46" s="27">
        <v>2</v>
      </c>
      <c r="Q46" s="28">
        <f t="shared" si="1"/>
        <v>13</v>
      </c>
      <c r="R46" s="28" t="s">
        <v>114</v>
      </c>
      <c r="S46" s="28">
        <f t="shared" si="2"/>
        <v>1</v>
      </c>
      <c r="T46" s="30" t="s">
        <v>54</v>
      </c>
    </row>
    <row r="47" spans="1:20" ht="38.25">
      <c r="A47" s="40"/>
      <c r="B47" s="45"/>
      <c r="C47" s="23" t="s">
        <v>58</v>
      </c>
      <c r="D47" s="41" t="s">
        <v>152</v>
      </c>
      <c r="E47" s="27" t="s">
        <v>135</v>
      </c>
      <c r="F47" s="27"/>
      <c r="G47" s="35"/>
      <c r="H47" s="27" t="s">
        <v>51</v>
      </c>
      <c r="I47" s="28" t="s">
        <v>153</v>
      </c>
      <c r="J47" s="27" t="s">
        <v>163</v>
      </c>
      <c r="K47" s="27">
        <v>1</v>
      </c>
      <c r="L47" s="27">
        <v>3</v>
      </c>
      <c r="M47" s="27">
        <v>3</v>
      </c>
      <c r="N47" s="27">
        <v>3</v>
      </c>
      <c r="O47" s="27">
        <v>2</v>
      </c>
      <c r="P47" s="27">
        <v>3</v>
      </c>
      <c r="Q47" s="28">
        <f t="shared" si="1"/>
        <v>15</v>
      </c>
      <c r="R47" s="27" t="s">
        <v>114</v>
      </c>
      <c r="S47" s="28">
        <f t="shared" si="2"/>
        <v>1</v>
      </c>
      <c r="T47" s="30" t="s">
        <v>155</v>
      </c>
    </row>
    <row r="48" spans="1:20" s="44" customFormat="1" ht="38.25">
      <c r="A48" s="38"/>
      <c r="B48" s="39"/>
      <c r="C48" s="46" t="s">
        <v>63</v>
      </c>
      <c r="D48" s="41" t="s">
        <v>164</v>
      </c>
      <c r="E48" s="27" t="s">
        <v>91</v>
      </c>
      <c r="F48" s="27"/>
      <c r="G48" s="27" t="s">
        <v>51</v>
      </c>
      <c r="H48" s="27"/>
      <c r="I48" s="28" t="s">
        <v>143</v>
      </c>
      <c r="J48" s="27" t="s">
        <v>165</v>
      </c>
      <c r="K48" s="27">
        <v>1</v>
      </c>
      <c r="L48" s="27">
        <v>3</v>
      </c>
      <c r="M48" s="27">
        <v>2</v>
      </c>
      <c r="N48" s="27">
        <v>1</v>
      </c>
      <c r="O48" s="27">
        <v>1</v>
      </c>
      <c r="P48" s="27">
        <v>2</v>
      </c>
      <c r="Q48" s="28">
        <f t="shared" si="1"/>
        <v>10</v>
      </c>
      <c r="R48" s="28" t="s">
        <v>114</v>
      </c>
      <c r="S48" s="28">
        <f t="shared" si="2"/>
        <v>2</v>
      </c>
      <c r="T48" s="30"/>
    </row>
    <row r="49" spans="1:20" s="31" customFormat="1">
      <c r="A49" s="37">
        <v>6</v>
      </c>
      <c r="B49" s="140" t="s">
        <v>166</v>
      </c>
      <c r="C49" s="24" t="s">
        <v>48</v>
      </c>
      <c r="D49" s="41" t="s">
        <v>167</v>
      </c>
      <c r="E49" s="27" t="s">
        <v>50</v>
      </c>
      <c r="F49" s="27" t="s">
        <v>51</v>
      </c>
      <c r="G49" s="27"/>
      <c r="H49" s="27"/>
      <c r="I49" s="28" t="s">
        <v>52</v>
      </c>
      <c r="J49" s="27" t="s">
        <v>168</v>
      </c>
      <c r="K49" s="27">
        <v>2</v>
      </c>
      <c r="L49" s="27">
        <v>1</v>
      </c>
      <c r="M49" s="27">
        <v>2</v>
      </c>
      <c r="N49" s="27">
        <v>1</v>
      </c>
      <c r="O49" s="27">
        <v>2</v>
      </c>
      <c r="P49" s="27">
        <v>2</v>
      </c>
      <c r="Q49" s="28">
        <f t="shared" si="1"/>
        <v>10</v>
      </c>
      <c r="R49" s="28"/>
      <c r="S49" s="28">
        <f t="shared" si="2"/>
        <v>2</v>
      </c>
      <c r="T49" s="30"/>
    </row>
    <row r="50" spans="1:20" s="31" customFormat="1" ht="38.25">
      <c r="A50" s="32"/>
      <c r="B50" s="139"/>
      <c r="C50" s="24" t="s">
        <v>55</v>
      </c>
      <c r="D50" s="41" t="s">
        <v>344</v>
      </c>
      <c r="E50" s="27" t="s">
        <v>91</v>
      </c>
      <c r="F50" s="27"/>
      <c r="G50" s="27" t="s">
        <v>51</v>
      </c>
      <c r="H50" s="27"/>
      <c r="I50" s="28" t="s">
        <v>143</v>
      </c>
      <c r="J50" s="27" t="s">
        <v>169</v>
      </c>
      <c r="K50" s="27">
        <v>1</v>
      </c>
      <c r="L50" s="27">
        <v>3</v>
      </c>
      <c r="M50" s="27">
        <v>2</v>
      </c>
      <c r="N50" s="27">
        <v>1</v>
      </c>
      <c r="O50" s="27">
        <v>1</v>
      </c>
      <c r="P50" s="27">
        <v>2</v>
      </c>
      <c r="Q50" s="28">
        <f t="shared" si="1"/>
        <v>10</v>
      </c>
      <c r="R50" s="28" t="s">
        <v>114</v>
      </c>
      <c r="S50" s="28">
        <f t="shared" si="2"/>
        <v>2</v>
      </c>
      <c r="T50" s="30"/>
    </row>
    <row r="51" spans="1:20" s="31" customFormat="1" ht="38.25">
      <c r="A51" s="32"/>
      <c r="B51" s="33"/>
      <c r="C51" s="23" t="s">
        <v>58</v>
      </c>
      <c r="D51" s="91" t="s">
        <v>170</v>
      </c>
      <c r="E51" s="27" t="s">
        <v>50</v>
      </c>
      <c r="F51" s="27" t="s">
        <v>51</v>
      </c>
      <c r="G51" s="27"/>
      <c r="H51" s="27"/>
      <c r="I51" s="28" t="s">
        <v>171</v>
      </c>
      <c r="J51" s="27" t="s">
        <v>172</v>
      </c>
      <c r="K51" s="27">
        <v>3</v>
      </c>
      <c r="L51" s="27">
        <v>3</v>
      </c>
      <c r="M51" s="27">
        <v>2</v>
      </c>
      <c r="N51" s="27">
        <v>2</v>
      </c>
      <c r="O51" s="27">
        <v>3</v>
      </c>
      <c r="P51" s="27">
        <v>2</v>
      </c>
      <c r="Q51" s="28">
        <f t="shared" si="1"/>
        <v>15</v>
      </c>
      <c r="R51" s="28" t="s">
        <v>114</v>
      </c>
      <c r="S51" s="28">
        <f t="shared" si="2"/>
        <v>1</v>
      </c>
      <c r="T51" s="30" t="s">
        <v>54</v>
      </c>
    </row>
    <row r="52" spans="1:20" s="31" customFormat="1" ht="38.25">
      <c r="A52" s="32"/>
      <c r="B52" s="33"/>
      <c r="C52" s="46" t="s">
        <v>63</v>
      </c>
      <c r="D52" s="41" t="s">
        <v>345</v>
      </c>
      <c r="E52" s="27" t="s">
        <v>135</v>
      </c>
      <c r="F52" s="27"/>
      <c r="G52" s="27"/>
      <c r="H52" s="27" t="s">
        <v>51</v>
      </c>
      <c r="I52" s="28" t="s">
        <v>173</v>
      </c>
      <c r="J52" s="27" t="s">
        <v>174</v>
      </c>
      <c r="K52" s="27">
        <v>1</v>
      </c>
      <c r="L52" s="27">
        <v>3</v>
      </c>
      <c r="M52" s="27">
        <v>3</v>
      </c>
      <c r="N52" s="27">
        <v>3</v>
      </c>
      <c r="O52" s="27">
        <v>2</v>
      </c>
      <c r="P52" s="27">
        <v>2</v>
      </c>
      <c r="Q52" s="28">
        <f t="shared" si="1"/>
        <v>14</v>
      </c>
      <c r="R52" s="28" t="s">
        <v>114</v>
      </c>
      <c r="S52" s="28">
        <f t="shared" si="2"/>
        <v>1</v>
      </c>
      <c r="T52" s="30" t="s">
        <v>155</v>
      </c>
    </row>
    <row r="53" spans="1:20" s="31" customFormat="1" ht="38.25">
      <c r="A53" s="32"/>
      <c r="B53" s="33"/>
      <c r="C53" s="23" t="s">
        <v>67</v>
      </c>
      <c r="D53" s="89" t="s">
        <v>175</v>
      </c>
      <c r="E53" s="27" t="s">
        <v>135</v>
      </c>
      <c r="F53" s="27" t="s">
        <v>51</v>
      </c>
      <c r="G53" s="27"/>
      <c r="H53" s="27"/>
      <c r="I53" s="28" t="s">
        <v>173</v>
      </c>
      <c r="J53" s="27" t="s">
        <v>176</v>
      </c>
      <c r="K53" s="27">
        <v>3</v>
      </c>
      <c r="L53" s="27">
        <v>3</v>
      </c>
      <c r="M53" s="27">
        <v>2</v>
      </c>
      <c r="N53" s="27">
        <v>2</v>
      </c>
      <c r="O53" s="27">
        <v>2</v>
      </c>
      <c r="P53" s="27">
        <v>2</v>
      </c>
      <c r="Q53" s="28">
        <f t="shared" si="1"/>
        <v>14</v>
      </c>
      <c r="R53" s="28" t="s">
        <v>114</v>
      </c>
      <c r="S53" s="28">
        <f t="shared" si="2"/>
        <v>1</v>
      </c>
      <c r="T53" s="30" t="s">
        <v>115</v>
      </c>
    </row>
    <row r="54" spans="1:20" s="31" customFormat="1" ht="38.25">
      <c r="A54" s="32"/>
      <c r="B54" s="33"/>
      <c r="C54" s="23" t="s">
        <v>71</v>
      </c>
      <c r="D54" s="41" t="s">
        <v>177</v>
      </c>
      <c r="E54" s="27" t="s">
        <v>178</v>
      </c>
      <c r="F54" s="27"/>
      <c r="G54" s="27"/>
      <c r="H54" s="27" t="s">
        <v>51</v>
      </c>
      <c r="I54" s="28" t="s">
        <v>179</v>
      </c>
      <c r="J54" s="27" t="s">
        <v>180</v>
      </c>
      <c r="K54" s="27">
        <v>1</v>
      </c>
      <c r="L54" s="27">
        <v>3</v>
      </c>
      <c r="M54" s="27">
        <v>3</v>
      </c>
      <c r="N54" s="27">
        <v>3</v>
      </c>
      <c r="O54" s="27">
        <v>2</v>
      </c>
      <c r="P54" s="27">
        <v>2</v>
      </c>
      <c r="Q54" s="28">
        <f t="shared" si="1"/>
        <v>14</v>
      </c>
      <c r="R54" s="28" t="s">
        <v>114</v>
      </c>
      <c r="S54" s="28">
        <f t="shared" si="2"/>
        <v>1</v>
      </c>
      <c r="T54" s="30" t="s">
        <v>155</v>
      </c>
    </row>
    <row r="55" spans="1:20" s="31" customFormat="1" ht="63.75">
      <c r="A55" s="32"/>
      <c r="B55" s="33"/>
      <c r="C55" s="23" t="s">
        <v>76</v>
      </c>
      <c r="D55" s="41" t="s">
        <v>181</v>
      </c>
      <c r="E55" s="27" t="s">
        <v>91</v>
      </c>
      <c r="F55" s="27"/>
      <c r="G55" s="27" t="s">
        <v>51</v>
      </c>
      <c r="H55" s="27"/>
      <c r="I55" s="28" t="s">
        <v>143</v>
      </c>
      <c r="J55" s="27" t="s">
        <v>182</v>
      </c>
      <c r="K55" s="27">
        <v>2</v>
      </c>
      <c r="L55" s="27">
        <v>3</v>
      </c>
      <c r="M55" s="27">
        <v>2</v>
      </c>
      <c r="N55" s="27">
        <v>1</v>
      </c>
      <c r="O55" s="27">
        <v>1</v>
      </c>
      <c r="P55" s="27">
        <v>2</v>
      </c>
      <c r="Q55" s="28">
        <f t="shared" si="1"/>
        <v>11</v>
      </c>
      <c r="R55" s="28" t="s">
        <v>114</v>
      </c>
      <c r="S55" s="28">
        <f t="shared" si="2"/>
        <v>2</v>
      </c>
      <c r="T55" s="30"/>
    </row>
    <row r="56" spans="1:20" s="31" customFormat="1" ht="38.25">
      <c r="A56" s="32"/>
      <c r="B56" s="33"/>
      <c r="C56" s="23" t="s">
        <v>79</v>
      </c>
      <c r="D56" s="41" t="s">
        <v>183</v>
      </c>
      <c r="E56" s="27" t="s">
        <v>91</v>
      </c>
      <c r="F56" s="27" t="s">
        <v>184</v>
      </c>
      <c r="G56" s="27"/>
      <c r="H56" s="27"/>
      <c r="I56" s="28" t="s">
        <v>185</v>
      </c>
      <c r="J56" s="27" t="s">
        <v>186</v>
      </c>
      <c r="K56" s="27">
        <v>3</v>
      </c>
      <c r="L56" s="27">
        <v>1</v>
      </c>
      <c r="M56" s="27">
        <v>2</v>
      </c>
      <c r="N56" s="27">
        <v>2</v>
      </c>
      <c r="O56" s="27">
        <v>1</v>
      </c>
      <c r="P56" s="27">
        <v>2</v>
      </c>
      <c r="Q56" s="28">
        <f t="shared" si="1"/>
        <v>11</v>
      </c>
      <c r="R56" s="28"/>
      <c r="S56" s="28">
        <f t="shared" si="2"/>
        <v>2</v>
      </c>
      <c r="T56" s="30"/>
    </row>
    <row r="57" spans="1:20" ht="51">
      <c r="A57" s="32"/>
      <c r="B57" s="33"/>
      <c r="C57" s="85" t="s">
        <v>82</v>
      </c>
      <c r="D57" s="92" t="s">
        <v>187</v>
      </c>
      <c r="E57" s="86" t="s">
        <v>73</v>
      </c>
      <c r="F57" s="86" t="s">
        <v>51</v>
      </c>
      <c r="G57" s="86"/>
      <c r="H57" s="86"/>
      <c r="I57" s="87" t="s">
        <v>117</v>
      </c>
      <c r="J57" s="86" t="s">
        <v>188</v>
      </c>
      <c r="K57" s="86">
        <v>1</v>
      </c>
      <c r="L57" s="86">
        <v>1</v>
      </c>
      <c r="M57" s="86">
        <v>1</v>
      </c>
      <c r="N57" s="86">
        <v>1</v>
      </c>
      <c r="O57" s="86">
        <v>2</v>
      </c>
      <c r="P57" s="86">
        <v>2</v>
      </c>
      <c r="Q57" s="87">
        <f t="shared" si="1"/>
        <v>8</v>
      </c>
      <c r="R57" s="87"/>
      <c r="S57" s="87">
        <f t="shared" si="2"/>
        <v>3</v>
      </c>
      <c r="T57" s="88"/>
    </row>
    <row r="58" spans="1:20" ht="25.5">
      <c r="A58" s="32"/>
      <c r="B58" s="33"/>
      <c r="C58" s="23" t="s">
        <v>86</v>
      </c>
      <c r="D58" s="93" t="s">
        <v>346</v>
      </c>
      <c r="E58" s="27" t="s">
        <v>50</v>
      </c>
      <c r="F58" s="27" t="s">
        <v>51</v>
      </c>
      <c r="G58" s="27"/>
      <c r="H58" s="27"/>
      <c r="I58" s="28" t="s">
        <v>52</v>
      </c>
      <c r="J58" s="27" t="s">
        <v>443</v>
      </c>
      <c r="K58" s="27">
        <v>2</v>
      </c>
      <c r="L58" s="27">
        <v>1</v>
      </c>
      <c r="M58" s="27">
        <v>2</v>
      </c>
      <c r="N58" s="27">
        <v>1</v>
      </c>
      <c r="O58" s="27">
        <v>2</v>
      </c>
      <c r="P58" s="27">
        <v>2</v>
      </c>
      <c r="Q58" s="28">
        <f t="shared" ref="Q58" si="3">SUM(K58:P58)</f>
        <v>10</v>
      </c>
      <c r="R58" s="28"/>
      <c r="S58" s="28">
        <f t="shared" ref="S58" si="4">IF(L58=1,IF(Q58&gt;11,1,IF(Q58&lt;10,3,2)),IF(R58="oui",IF(Q58&gt;11,1,IF(Q58&lt;10,3,2)),1))</f>
        <v>2</v>
      </c>
      <c r="T58" s="30"/>
    </row>
    <row r="59" spans="1:20" s="31" customFormat="1" ht="41.25" customHeight="1">
      <c r="A59" s="25">
        <v>7</v>
      </c>
      <c r="B59" s="26" t="s">
        <v>189</v>
      </c>
      <c r="C59" s="24" t="s">
        <v>48</v>
      </c>
      <c r="D59" s="41" t="s">
        <v>190</v>
      </c>
      <c r="E59" s="27" t="s">
        <v>50</v>
      </c>
      <c r="F59" s="27" t="s">
        <v>51</v>
      </c>
      <c r="G59" s="27"/>
      <c r="H59" s="27"/>
      <c r="I59" s="28" t="s">
        <v>52</v>
      </c>
      <c r="J59" s="27" t="s">
        <v>191</v>
      </c>
      <c r="K59" s="27">
        <v>2</v>
      </c>
      <c r="L59" s="27">
        <v>1</v>
      </c>
      <c r="M59" s="27">
        <v>2</v>
      </c>
      <c r="N59" s="27">
        <v>1</v>
      </c>
      <c r="O59" s="27">
        <v>2</v>
      </c>
      <c r="P59" s="27">
        <v>2</v>
      </c>
      <c r="Q59" s="28">
        <f t="shared" si="1"/>
        <v>10</v>
      </c>
      <c r="R59" s="28"/>
      <c r="S59" s="28">
        <f t="shared" si="2"/>
        <v>2</v>
      </c>
      <c r="T59" s="30"/>
    </row>
    <row r="60" spans="1:20" s="31" customFormat="1" ht="25.5">
      <c r="A60" s="32"/>
      <c r="B60" s="33"/>
      <c r="C60" s="24" t="s">
        <v>55</v>
      </c>
      <c r="D60" s="41" t="s">
        <v>192</v>
      </c>
      <c r="E60" s="27" t="s">
        <v>50</v>
      </c>
      <c r="F60" s="27" t="s">
        <v>51</v>
      </c>
      <c r="G60" s="27"/>
      <c r="H60" s="27"/>
      <c r="I60" s="28" t="s">
        <v>52</v>
      </c>
      <c r="J60" s="27" t="s">
        <v>103</v>
      </c>
      <c r="K60" s="27">
        <v>1</v>
      </c>
      <c r="L60" s="27">
        <v>1</v>
      </c>
      <c r="M60" s="27">
        <v>1</v>
      </c>
      <c r="N60" s="27">
        <v>1</v>
      </c>
      <c r="O60" s="27">
        <v>2</v>
      </c>
      <c r="P60" s="27">
        <v>1</v>
      </c>
      <c r="Q60" s="28">
        <f t="shared" si="1"/>
        <v>7</v>
      </c>
      <c r="R60" s="28"/>
      <c r="S60" s="28">
        <f t="shared" si="2"/>
        <v>3</v>
      </c>
      <c r="T60" s="30"/>
    </row>
    <row r="61" spans="1:20" s="31" customFormat="1" ht="38.25">
      <c r="A61" s="32"/>
      <c r="B61" s="33"/>
      <c r="C61" s="24" t="s">
        <v>58</v>
      </c>
      <c r="D61" s="41" t="s">
        <v>193</v>
      </c>
      <c r="E61" s="27" t="s">
        <v>91</v>
      </c>
      <c r="F61" s="27"/>
      <c r="G61" s="27" t="s">
        <v>51</v>
      </c>
      <c r="H61" s="27"/>
      <c r="I61" s="28" t="s">
        <v>143</v>
      </c>
      <c r="J61" s="27" t="s">
        <v>105</v>
      </c>
      <c r="K61" s="27">
        <v>1</v>
      </c>
      <c r="L61" s="27">
        <v>3</v>
      </c>
      <c r="M61" s="27">
        <v>1</v>
      </c>
      <c r="N61" s="27">
        <v>1</v>
      </c>
      <c r="O61" s="27">
        <v>1</v>
      </c>
      <c r="P61" s="27">
        <v>2</v>
      </c>
      <c r="Q61" s="28">
        <f t="shared" si="1"/>
        <v>9</v>
      </c>
      <c r="R61" s="28" t="s">
        <v>114</v>
      </c>
      <c r="S61" s="28">
        <f t="shared" si="2"/>
        <v>3</v>
      </c>
      <c r="T61" s="30"/>
    </row>
    <row r="62" spans="1:20" s="48" customFormat="1" ht="102">
      <c r="A62" s="32"/>
      <c r="B62" s="33"/>
      <c r="C62" s="24" t="s">
        <v>63</v>
      </c>
      <c r="D62" s="41" t="s">
        <v>194</v>
      </c>
      <c r="E62" s="27" t="s">
        <v>73</v>
      </c>
      <c r="F62" s="27" t="s">
        <v>51</v>
      </c>
      <c r="G62" s="27"/>
      <c r="H62" s="27"/>
      <c r="I62" s="28" t="s">
        <v>195</v>
      </c>
      <c r="J62" s="27" t="s">
        <v>196</v>
      </c>
      <c r="K62" s="27">
        <v>2</v>
      </c>
      <c r="L62" s="27">
        <v>1</v>
      </c>
      <c r="M62" s="27">
        <v>2</v>
      </c>
      <c r="N62" s="27">
        <v>3</v>
      </c>
      <c r="O62" s="27">
        <v>1</v>
      </c>
      <c r="P62" s="27">
        <v>2</v>
      </c>
      <c r="Q62" s="28">
        <f t="shared" si="1"/>
        <v>11</v>
      </c>
      <c r="R62" s="28"/>
      <c r="S62" s="28">
        <f t="shared" si="2"/>
        <v>2</v>
      </c>
      <c r="T62" s="30"/>
    </row>
    <row r="63" spans="1:20" s="48" customFormat="1" ht="25.5">
      <c r="A63" s="32"/>
      <c r="B63" s="33"/>
      <c r="C63" s="24" t="s">
        <v>67</v>
      </c>
      <c r="D63" s="41" t="s">
        <v>348</v>
      </c>
      <c r="E63" s="27" t="s">
        <v>73</v>
      </c>
      <c r="F63" s="27"/>
      <c r="G63" s="27"/>
      <c r="H63" s="27" t="s">
        <v>51</v>
      </c>
      <c r="I63" s="28" t="s">
        <v>195</v>
      </c>
      <c r="J63" s="27" t="s">
        <v>197</v>
      </c>
      <c r="K63" s="27">
        <v>1</v>
      </c>
      <c r="L63" s="27">
        <v>1</v>
      </c>
      <c r="M63" s="27">
        <v>2</v>
      </c>
      <c r="N63" s="27">
        <v>3</v>
      </c>
      <c r="O63" s="27">
        <v>1</v>
      </c>
      <c r="P63" s="27">
        <v>3</v>
      </c>
      <c r="Q63" s="28">
        <f t="shared" si="1"/>
        <v>11</v>
      </c>
      <c r="R63" s="28"/>
      <c r="S63" s="28">
        <f t="shared" si="2"/>
        <v>2</v>
      </c>
      <c r="T63" s="30"/>
    </row>
    <row r="64" spans="1:20" s="31" customFormat="1">
      <c r="A64" s="32"/>
      <c r="B64" s="33"/>
      <c r="C64" s="24" t="s">
        <v>71</v>
      </c>
      <c r="D64" s="41" t="s">
        <v>198</v>
      </c>
      <c r="E64" s="27" t="s">
        <v>199</v>
      </c>
      <c r="F64" s="27" t="s">
        <v>51</v>
      </c>
      <c r="G64" s="27"/>
      <c r="H64" s="27"/>
      <c r="I64" s="28" t="s">
        <v>200</v>
      </c>
      <c r="J64" s="27" t="s">
        <v>201</v>
      </c>
      <c r="K64" s="27">
        <v>2</v>
      </c>
      <c r="L64" s="27">
        <v>3</v>
      </c>
      <c r="M64" s="27">
        <v>2</v>
      </c>
      <c r="N64" s="27">
        <v>1</v>
      </c>
      <c r="O64" s="27">
        <v>1</v>
      </c>
      <c r="P64" s="27">
        <v>2</v>
      </c>
      <c r="Q64" s="28">
        <f t="shared" si="1"/>
        <v>11</v>
      </c>
      <c r="R64" s="28" t="s">
        <v>114</v>
      </c>
      <c r="S64" s="28">
        <f t="shared" si="2"/>
        <v>2</v>
      </c>
      <c r="T64" s="30"/>
    </row>
    <row r="65" spans="1:20" s="31" customFormat="1" ht="63.75">
      <c r="A65" s="32"/>
      <c r="B65" s="33"/>
      <c r="C65" s="24" t="s">
        <v>76</v>
      </c>
      <c r="D65" s="41" t="s">
        <v>202</v>
      </c>
      <c r="E65" s="27" t="s">
        <v>50</v>
      </c>
      <c r="F65" s="27" t="s">
        <v>51</v>
      </c>
      <c r="G65" s="27"/>
      <c r="H65" s="27"/>
      <c r="I65" s="28" t="s">
        <v>52</v>
      </c>
      <c r="J65" s="27" t="s">
        <v>203</v>
      </c>
      <c r="K65" s="27">
        <v>2</v>
      </c>
      <c r="L65" s="27">
        <v>1</v>
      </c>
      <c r="M65" s="27">
        <v>2</v>
      </c>
      <c r="N65" s="27">
        <v>1</v>
      </c>
      <c r="O65" s="27">
        <v>2</v>
      </c>
      <c r="P65" s="27">
        <v>2</v>
      </c>
      <c r="Q65" s="28">
        <f t="shared" si="1"/>
        <v>10</v>
      </c>
      <c r="R65" s="28"/>
      <c r="S65" s="28">
        <f t="shared" si="2"/>
        <v>2</v>
      </c>
      <c r="T65" s="30"/>
    </row>
    <row r="66" spans="1:20" s="31" customFormat="1" ht="38.25">
      <c r="A66" s="32"/>
      <c r="B66" s="33"/>
      <c r="C66" s="24" t="s">
        <v>79</v>
      </c>
      <c r="D66" s="41" t="s">
        <v>460</v>
      </c>
      <c r="E66" s="27" t="s">
        <v>60</v>
      </c>
      <c r="F66" s="27" t="s">
        <v>51</v>
      </c>
      <c r="G66" s="27"/>
      <c r="H66" s="27"/>
      <c r="I66" s="28" t="s">
        <v>61</v>
      </c>
      <c r="J66" s="27" t="s">
        <v>204</v>
      </c>
      <c r="K66" s="83">
        <v>2</v>
      </c>
      <c r="L66" s="27">
        <v>1</v>
      </c>
      <c r="M66" s="83">
        <v>2</v>
      </c>
      <c r="N66" s="83">
        <v>1</v>
      </c>
      <c r="O66" s="27">
        <v>2</v>
      </c>
      <c r="P66" s="83">
        <v>2</v>
      </c>
      <c r="Q66" s="28">
        <f t="shared" si="1"/>
        <v>10</v>
      </c>
      <c r="R66" s="28"/>
      <c r="S66" s="28">
        <f t="shared" si="2"/>
        <v>2</v>
      </c>
      <c r="T66" s="30"/>
    </row>
    <row r="67" spans="1:20" s="31" customFormat="1" ht="25.5">
      <c r="A67" s="32"/>
      <c r="B67" s="33"/>
      <c r="C67" s="24" t="s">
        <v>82</v>
      </c>
      <c r="D67" s="89" t="s">
        <v>461</v>
      </c>
      <c r="E67" s="27" t="s">
        <v>60</v>
      </c>
      <c r="F67" s="27" t="s">
        <v>51</v>
      </c>
      <c r="G67" s="27"/>
      <c r="H67" s="27"/>
      <c r="I67" s="28" t="s">
        <v>61</v>
      </c>
      <c r="J67" s="27" t="s">
        <v>205</v>
      </c>
      <c r="K67" s="83">
        <v>2</v>
      </c>
      <c r="L67" s="27">
        <v>1</v>
      </c>
      <c r="M67" s="83">
        <v>2</v>
      </c>
      <c r="N67" s="83">
        <v>1</v>
      </c>
      <c r="O67" s="27">
        <v>2</v>
      </c>
      <c r="P67" s="83">
        <v>2</v>
      </c>
      <c r="Q67" s="28">
        <f t="shared" si="1"/>
        <v>10</v>
      </c>
      <c r="R67" s="28"/>
      <c r="S67" s="28">
        <f t="shared" si="2"/>
        <v>2</v>
      </c>
      <c r="T67" s="30"/>
    </row>
    <row r="68" spans="1:20" s="31" customFormat="1" ht="38.25">
      <c r="A68" s="32"/>
      <c r="B68" s="33"/>
      <c r="C68" s="24" t="s">
        <v>86</v>
      </c>
      <c r="D68" s="41" t="s">
        <v>459</v>
      </c>
      <c r="E68" s="27" t="s">
        <v>91</v>
      </c>
      <c r="F68" s="27" t="s">
        <v>51</v>
      </c>
      <c r="G68" s="27"/>
      <c r="H68" s="27"/>
      <c r="I68" s="28" t="s">
        <v>206</v>
      </c>
      <c r="J68" s="27" t="s">
        <v>207</v>
      </c>
      <c r="K68" s="83">
        <v>2</v>
      </c>
      <c r="L68" s="27">
        <v>1</v>
      </c>
      <c r="M68" s="83">
        <v>2</v>
      </c>
      <c r="N68" s="83">
        <v>1</v>
      </c>
      <c r="O68" s="27">
        <v>1</v>
      </c>
      <c r="P68" s="83">
        <v>2</v>
      </c>
      <c r="Q68" s="28">
        <f t="shared" si="1"/>
        <v>9</v>
      </c>
      <c r="R68" s="28"/>
      <c r="S68" s="28">
        <f t="shared" si="2"/>
        <v>3</v>
      </c>
      <c r="T68" s="30"/>
    </row>
    <row r="69" spans="1:20" s="31" customFormat="1" ht="51">
      <c r="A69" s="32"/>
      <c r="B69" s="33"/>
      <c r="C69" s="24" t="s">
        <v>89</v>
      </c>
      <c r="D69" s="41" t="s">
        <v>208</v>
      </c>
      <c r="E69" s="27" t="s">
        <v>73</v>
      </c>
      <c r="F69" s="27" t="s">
        <v>51</v>
      </c>
      <c r="G69" s="27"/>
      <c r="H69" s="27"/>
      <c r="I69" s="28" t="s">
        <v>117</v>
      </c>
      <c r="J69" s="27" t="s">
        <v>209</v>
      </c>
      <c r="K69" s="27">
        <v>1</v>
      </c>
      <c r="L69" s="27">
        <v>1</v>
      </c>
      <c r="M69" s="27">
        <v>1</v>
      </c>
      <c r="N69" s="27">
        <v>1</v>
      </c>
      <c r="O69" s="27">
        <v>1</v>
      </c>
      <c r="P69" s="27">
        <v>2</v>
      </c>
      <c r="Q69" s="28">
        <f t="shared" si="1"/>
        <v>7</v>
      </c>
      <c r="R69" s="28"/>
      <c r="S69" s="28">
        <f t="shared" si="2"/>
        <v>3</v>
      </c>
      <c r="T69" s="30"/>
    </row>
    <row r="70" spans="1:20" s="31" customFormat="1" ht="51">
      <c r="A70" s="32"/>
      <c r="B70" s="33"/>
      <c r="C70" s="24" t="s">
        <v>94</v>
      </c>
      <c r="D70" s="41" t="s">
        <v>208</v>
      </c>
      <c r="E70" s="27" t="s">
        <v>50</v>
      </c>
      <c r="F70" s="27" t="s">
        <v>51</v>
      </c>
      <c r="G70" s="27"/>
      <c r="H70" s="27"/>
      <c r="I70" s="28" t="s">
        <v>52</v>
      </c>
      <c r="J70" s="27" t="s">
        <v>210</v>
      </c>
      <c r="K70" s="27">
        <v>1</v>
      </c>
      <c r="L70" s="27">
        <v>1</v>
      </c>
      <c r="M70" s="27">
        <v>1</v>
      </c>
      <c r="N70" s="27">
        <v>1</v>
      </c>
      <c r="O70" s="27">
        <v>2</v>
      </c>
      <c r="P70" s="27">
        <v>2</v>
      </c>
      <c r="Q70" s="28">
        <f t="shared" si="1"/>
        <v>8</v>
      </c>
      <c r="R70" s="28"/>
      <c r="S70" s="28">
        <f t="shared" si="2"/>
        <v>3</v>
      </c>
      <c r="T70" s="30"/>
    </row>
    <row r="71" spans="1:20" s="31" customFormat="1" ht="63.75">
      <c r="A71" s="32"/>
      <c r="B71" s="33"/>
      <c r="C71" s="24" t="s">
        <v>128</v>
      </c>
      <c r="D71" s="89" t="s">
        <v>211</v>
      </c>
      <c r="E71" s="27" t="s">
        <v>60</v>
      </c>
      <c r="F71" s="27" t="s">
        <v>51</v>
      </c>
      <c r="G71" s="27"/>
      <c r="H71" s="27"/>
      <c r="I71" s="28" t="s">
        <v>61</v>
      </c>
      <c r="J71" s="27" t="s">
        <v>212</v>
      </c>
      <c r="K71" s="27">
        <v>2</v>
      </c>
      <c r="L71" s="27">
        <v>1</v>
      </c>
      <c r="M71" s="27">
        <v>2</v>
      </c>
      <c r="N71" s="27">
        <v>1</v>
      </c>
      <c r="O71" s="27">
        <v>2</v>
      </c>
      <c r="P71" s="27">
        <v>2</v>
      </c>
      <c r="Q71" s="28">
        <f t="shared" si="1"/>
        <v>10</v>
      </c>
      <c r="R71" s="28"/>
      <c r="S71" s="28">
        <f t="shared" si="2"/>
        <v>2</v>
      </c>
      <c r="T71" s="30"/>
    </row>
    <row r="72" spans="1:20" s="31" customFormat="1" ht="43.5" customHeight="1">
      <c r="A72" s="32"/>
      <c r="B72" s="33"/>
      <c r="C72" s="24" t="s">
        <v>213</v>
      </c>
      <c r="D72" s="41" t="s">
        <v>214</v>
      </c>
      <c r="E72" s="27" t="s">
        <v>199</v>
      </c>
      <c r="F72" s="27" t="s">
        <v>51</v>
      </c>
      <c r="G72" s="27"/>
      <c r="H72" s="27"/>
      <c r="I72" s="28" t="s">
        <v>215</v>
      </c>
      <c r="J72" s="27" t="s">
        <v>216</v>
      </c>
      <c r="K72" s="27">
        <v>1</v>
      </c>
      <c r="L72" s="27">
        <v>1</v>
      </c>
      <c r="M72" s="27">
        <v>1</v>
      </c>
      <c r="N72" s="27">
        <v>1</v>
      </c>
      <c r="O72" s="27">
        <v>1</v>
      </c>
      <c r="P72" s="27">
        <v>2</v>
      </c>
      <c r="Q72" s="28">
        <f t="shared" si="1"/>
        <v>7</v>
      </c>
      <c r="R72" s="28"/>
      <c r="S72" s="28">
        <f t="shared" si="2"/>
        <v>3</v>
      </c>
      <c r="T72" s="30"/>
    </row>
    <row r="73" spans="1:20" s="31" customFormat="1" ht="89.25">
      <c r="A73" s="32"/>
      <c r="B73" s="33"/>
      <c r="C73" s="23" t="s">
        <v>217</v>
      </c>
      <c r="D73" s="41" t="s">
        <v>218</v>
      </c>
      <c r="E73" s="27" t="s">
        <v>91</v>
      </c>
      <c r="F73" s="27" t="s">
        <v>51</v>
      </c>
      <c r="G73" s="27"/>
      <c r="H73" s="27"/>
      <c r="I73" s="28" t="s">
        <v>206</v>
      </c>
      <c r="J73" s="27" t="s">
        <v>219</v>
      </c>
      <c r="K73" s="27">
        <v>3</v>
      </c>
      <c r="L73" s="27">
        <v>1</v>
      </c>
      <c r="M73" s="27">
        <v>2</v>
      </c>
      <c r="N73" s="27">
        <v>2</v>
      </c>
      <c r="O73" s="27">
        <v>1</v>
      </c>
      <c r="P73" s="27">
        <v>2</v>
      </c>
      <c r="Q73" s="28">
        <f t="shared" si="1"/>
        <v>11</v>
      </c>
      <c r="R73" s="28"/>
      <c r="S73" s="28">
        <f t="shared" si="2"/>
        <v>2</v>
      </c>
      <c r="T73" s="30"/>
    </row>
    <row r="74" spans="1:20" s="31" customFormat="1" ht="63.75">
      <c r="A74" s="32"/>
      <c r="B74" s="33"/>
      <c r="C74" s="23" t="s">
        <v>220</v>
      </c>
      <c r="D74" s="41" t="s">
        <v>221</v>
      </c>
      <c r="E74" s="27" t="s">
        <v>91</v>
      </c>
      <c r="F74" s="27" t="s">
        <v>51</v>
      </c>
      <c r="G74" s="27"/>
      <c r="H74" s="27"/>
      <c r="I74" s="28" t="s">
        <v>222</v>
      </c>
      <c r="J74" s="27" t="s">
        <v>223</v>
      </c>
      <c r="K74" s="27">
        <v>2</v>
      </c>
      <c r="L74" s="27">
        <v>1</v>
      </c>
      <c r="M74" s="27">
        <v>2</v>
      </c>
      <c r="N74" s="27">
        <v>1</v>
      </c>
      <c r="O74" s="27">
        <v>1</v>
      </c>
      <c r="P74" s="27">
        <v>2</v>
      </c>
      <c r="Q74" s="28">
        <f t="shared" si="1"/>
        <v>9</v>
      </c>
      <c r="R74" s="28"/>
      <c r="S74" s="28">
        <f t="shared" si="2"/>
        <v>3</v>
      </c>
      <c r="T74" s="30"/>
    </row>
    <row r="75" spans="1:20" s="31" customFormat="1" ht="114.75">
      <c r="A75" s="32"/>
      <c r="B75" s="33"/>
      <c r="C75" s="23" t="s">
        <v>224</v>
      </c>
      <c r="D75" s="41" t="s">
        <v>225</v>
      </c>
      <c r="E75" s="27" t="s">
        <v>91</v>
      </c>
      <c r="F75" s="27" t="s">
        <v>51</v>
      </c>
      <c r="G75" s="27"/>
      <c r="H75" s="27"/>
      <c r="I75" s="28" t="s">
        <v>226</v>
      </c>
      <c r="J75" s="27" t="s">
        <v>227</v>
      </c>
      <c r="K75" s="27">
        <v>2</v>
      </c>
      <c r="L75" s="27">
        <v>1</v>
      </c>
      <c r="M75" s="27">
        <v>2</v>
      </c>
      <c r="N75" s="27">
        <v>1</v>
      </c>
      <c r="O75" s="27">
        <v>1</v>
      </c>
      <c r="P75" s="27">
        <v>2</v>
      </c>
      <c r="Q75" s="28">
        <f t="shared" si="1"/>
        <v>9</v>
      </c>
      <c r="R75" s="28"/>
      <c r="S75" s="28">
        <f t="shared" si="2"/>
        <v>3</v>
      </c>
      <c r="T75" s="30"/>
    </row>
    <row r="76" spans="1:20" s="31" customFormat="1" ht="165.75">
      <c r="A76" s="32"/>
      <c r="B76" s="33"/>
      <c r="C76" s="23" t="s">
        <v>228</v>
      </c>
      <c r="D76" s="41" t="s">
        <v>229</v>
      </c>
      <c r="E76" s="27" t="s">
        <v>91</v>
      </c>
      <c r="F76" s="27"/>
      <c r="G76" s="27" t="s">
        <v>51</v>
      </c>
      <c r="H76" s="27"/>
      <c r="I76" s="28" t="s">
        <v>143</v>
      </c>
      <c r="J76" s="27" t="s">
        <v>230</v>
      </c>
      <c r="K76" s="27">
        <v>2</v>
      </c>
      <c r="L76" s="27">
        <v>3</v>
      </c>
      <c r="M76" s="27">
        <v>2</v>
      </c>
      <c r="N76" s="27">
        <v>1</v>
      </c>
      <c r="O76" s="27">
        <v>1</v>
      </c>
      <c r="P76" s="27">
        <v>2</v>
      </c>
      <c r="Q76" s="28">
        <f t="shared" ref="Q76:Q115" si="5">SUM(K76:P76)</f>
        <v>11</v>
      </c>
      <c r="R76" s="28" t="s">
        <v>114</v>
      </c>
      <c r="S76" s="28">
        <f t="shared" si="2"/>
        <v>2</v>
      </c>
      <c r="T76" s="30"/>
    </row>
    <row r="77" spans="1:20" s="31" customFormat="1" ht="51">
      <c r="A77" s="32"/>
      <c r="B77" s="33"/>
      <c r="C77" s="23" t="s">
        <v>231</v>
      </c>
      <c r="D77" s="41" t="s">
        <v>232</v>
      </c>
      <c r="E77" s="27" t="s">
        <v>91</v>
      </c>
      <c r="F77" s="27" t="s">
        <v>51</v>
      </c>
      <c r="G77" s="27"/>
      <c r="H77" s="27"/>
      <c r="I77" s="28" t="s">
        <v>233</v>
      </c>
      <c r="J77" s="27" t="s">
        <v>234</v>
      </c>
      <c r="K77" s="27">
        <v>1</v>
      </c>
      <c r="L77" s="27">
        <v>1</v>
      </c>
      <c r="M77" s="27">
        <v>1</v>
      </c>
      <c r="N77" s="27">
        <v>1</v>
      </c>
      <c r="O77" s="27">
        <v>1</v>
      </c>
      <c r="P77" s="27">
        <v>2</v>
      </c>
      <c r="Q77" s="28">
        <f t="shared" si="5"/>
        <v>7</v>
      </c>
      <c r="R77" s="28"/>
      <c r="S77" s="28">
        <f t="shared" si="2"/>
        <v>3</v>
      </c>
      <c r="T77" s="30"/>
    </row>
    <row r="78" spans="1:20" s="31" customFormat="1" ht="129" customHeight="1">
      <c r="A78" s="25">
        <v>8</v>
      </c>
      <c r="B78" s="49" t="s">
        <v>235</v>
      </c>
      <c r="C78" s="24" t="s">
        <v>48</v>
      </c>
      <c r="D78" s="89" t="s">
        <v>349</v>
      </c>
      <c r="E78" s="27" t="s">
        <v>60</v>
      </c>
      <c r="F78" s="27" t="s">
        <v>51</v>
      </c>
      <c r="G78" s="27"/>
      <c r="H78" s="27"/>
      <c r="I78" s="28" t="s">
        <v>61</v>
      </c>
      <c r="J78" s="27" t="s">
        <v>236</v>
      </c>
      <c r="K78" s="27">
        <v>2</v>
      </c>
      <c r="L78" s="27">
        <v>2</v>
      </c>
      <c r="M78" s="27">
        <v>2</v>
      </c>
      <c r="N78" s="27">
        <v>1</v>
      </c>
      <c r="O78" s="27">
        <v>2</v>
      </c>
      <c r="P78" s="27">
        <v>2</v>
      </c>
      <c r="Q78" s="28">
        <f t="shared" si="5"/>
        <v>11</v>
      </c>
      <c r="R78" s="28" t="s">
        <v>114</v>
      </c>
      <c r="S78" s="28">
        <f t="shared" si="2"/>
        <v>2</v>
      </c>
      <c r="T78" s="30"/>
    </row>
    <row r="79" spans="1:20" s="31" customFormat="1" ht="124.5" customHeight="1">
      <c r="A79" s="32"/>
      <c r="B79" s="45"/>
      <c r="C79" s="23" t="s">
        <v>55</v>
      </c>
      <c r="D79" s="89" t="s">
        <v>237</v>
      </c>
      <c r="E79" s="27" t="s">
        <v>99</v>
      </c>
      <c r="F79" s="27" t="s">
        <v>51</v>
      </c>
      <c r="G79" s="27"/>
      <c r="H79" s="27"/>
      <c r="I79" s="28" t="s">
        <v>238</v>
      </c>
      <c r="J79" s="27" t="s">
        <v>239</v>
      </c>
      <c r="K79" s="27">
        <v>2</v>
      </c>
      <c r="L79" s="27">
        <v>2</v>
      </c>
      <c r="M79" s="27">
        <v>2</v>
      </c>
      <c r="N79" s="27">
        <v>2</v>
      </c>
      <c r="O79" s="27">
        <v>1</v>
      </c>
      <c r="P79" s="27">
        <v>2</v>
      </c>
      <c r="Q79" s="28">
        <f t="shared" si="5"/>
        <v>11</v>
      </c>
      <c r="R79" s="28" t="s">
        <v>114</v>
      </c>
      <c r="S79" s="28">
        <f t="shared" si="2"/>
        <v>2</v>
      </c>
      <c r="T79" s="30"/>
    </row>
    <row r="80" spans="1:20" s="31" customFormat="1" ht="63.75">
      <c r="A80" s="32"/>
      <c r="B80" s="45"/>
      <c r="C80" s="23" t="s">
        <v>58</v>
      </c>
      <c r="D80" s="89" t="s">
        <v>241</v>
      </c>
      <c r="E80" s="27" t="s">
        <v>135</v>
      </c>
      <c r="F80" s="27"/>
      <c r="G80" s="27"/>
      <c r="H80" s="27" t="s">
        <v>51</v>
      </c>
      <c r="I80" s="28" t="s">
        <v>153</v>
      </c>
      <c r="J80" s="27" t="s">
        <v>242</v>
      </c>
      <c r="K80" s="27">
        <v>1</v>
      </c>
      <c r="L80" s="27">
        <v>3</v>
      </c>
      <c r="M80" s="27">
        <v>3</v>
      </c>
      <c r="N80" s="27">
        <v>3</v>
      </c>
      <c r="O80" s="27">
        <v>2</v>
      </c>
      <c r="P80" s="27">
        <v>3</v>
      </c>
      <c r="Q80" s="28">
        <f t="shared" si="5"/>
        <v>15</v>
      </c>
      <c r="R80" s="28" t="s">
        <v>114</v>
      </c>
      <c r="S80" s="28">
        <f t="shared" si="2"/>
        <v>1</v>
      </c>
      <c r="T80" s="30" t="s">
        <v>155</v>
      </c>
    </row>
    <row r="81" spans="1:20" ht="76.5">
      <c r="A81" s="32"/>
      <c r="B81" s="45"/>
      <c r="C81" s="23" t="s">
        <v>63</v>
      </c>
      <c r="D81" s="41" t="s">
        <v>243</v>
      </c>
      <c r="E81" s="27" t="s">
        <v>60</v>
      </c>
      <c r="F81" s="27" t="s">
        <v>51</v>
      </c>
      <c r="G81" s="27"/>
      <c r="H81" s="27"/>
      <c r="I81" s="28" t="s">
        <v>244</v>
      </c>
      <c r="J81" s="27" t="s">
        <v>245</v>
      </c>
      <c r="K81" s="27">
        <v>1</v>
      </c>
      <c r="L81" s="27">
        <v>1</v>
      </c>
      <c r="M81" s="27">
        <v>2</v>
      </c>
      <c r="N81" s="27">
        <v>1</v>
      </c>
      <c r="O81" s="27">
        <v>1</v>
      </c>
      <c r="P81" s="27">
        <v>2</v>
      </c>
      <c r="Q81" s="28">
        <f t="shared" si="5"/>
        <v>8</v>
      </c>
      <c r="R81" s="28"/>
      <c r="S81" s="28">
        <f t="shared" si="2"/>
        <v>3</v>
      </c>
      <c r="T81" s="30"/>
    </row>
    <row r="82" spans="1:20" ht="25.5">
      <c r="A82" s="32"/>
      <c r="B82" s="45"/>
      <c r="C82" s="23" t="s">
        <v>67</v>
      </c>
      <c r="D82" s="41" t="s">
        <v>246</v>
      </c>
      <c r="E82" s="27" t="s">
        <v>99</v>
      </c>
      <c r="F82" s="27" t="s">
        <v>51</v>
      </c>
      <c r="G82" s="27"/>
      <c r="H82" s="27"/>
      <c r="I82" s="28" t="s">
        <v>247</v>
      </c>
      <c r="J82" s="27" t="s">
        <v>248</v>
      </c>
      <c r="K82" s="27">
        <v>1</v>
      </c>
      <c r="L82" s="27">
        <v>1</v>
      </c>
      <c r="M82" s="27">
        <v>2</v>
      </c>
      <c r="N82" s="27">
        <v>1</v>
      </c>
      <c r="O82" s="27">
        <v>1</v>
      </c>
      <c r="P82" s="27">
        <v>2</v>
      </c>
      <c r="Q82" s="28">
        <f t="shared" si="5"/>
        <v>8</v>
      </c>
      <c r="R82" s="28"/>
      <c r="S82" s="28">
        <f t="shared" si="2"/>
        <v>3</v>
      </c>
      <c r="T82" s="30"/>
    </row>
    <row r="83" spans="1:20" ht="102">
      <c r="A83" s="32"/>
      <c r="B83" s="45"/>
      <c r="C83" s="23" t="s">
        <v>71</v>
      </c>
      <c r="D83" s="41" t="s">
        <v>350</v>
      </c>
      <c r="E83" s="27" t="s">
        <v>99</v>
      </c>
      <c r="F83" s="27" t="s">
        <v>51</v>
      </c>
      <c r="G83" s="27"/>
      <c r="H83" s="27"/>
      <c r="I83" s="28" t="s">
        <v>247</v>
      </c>
      <c r="J83" s="27" t="s">
        <v>249</v>
      </c>
      <c r="K83" s="27">
        <v>3</v>
      </c>
      <c r="L83" s="27">
        <v>1</v>
      </c>
      <c r="M83" s="27">
        <v>2</v>
      </c>
      <c r="N83" s="27">
        <v>2</v>
      </c>
      <c r="O83" s="27">
        <v>2</v>
      </c>
      <c r="P83" s="27">
        <v>2</v>
      </c>
      <c r="Q83" s="28">
        <f t="shared" si="5"/>
        <v>12</v>
      </c>
      <c r="R83" s="28"/>
      <c r="S83" s="28">
        <f t="shared" si="2"/>
        <v>1</v>
      </c>
      <c r="T83" s="30" t="s">
        <v>240</v>
      </c>
    </row>
    <row r="84" spans="1:20" ht="130.5" customHeight="1">
      <c r="A84" s="32"/>
      <c r="B84" s="45"/>
      <c r="C84" s="23" t="s">
        <v>76</v>
      </c>
      <c r="D84" s="41" t="s">
        <v>351</v>
      </c>
      <c r="E84" s="27" t="s">
        <v>99</v>
      </c>
      <c r="F84" s="27" t="s">
        <v>51</v>
      </c>
      <c r="G84" s="27"/>
      <c r="H84" s="27"/>
      <c r="I84" s="28" t="s">
        <v>247</v>
      </c>
      <c r="J84" s="27" t="s">
        <v>250</v>
      </c>
      <c r="K84" s="27">
        <v>3</v>
      </c>
      <c r="L84" s="27">
        <v>1</v>
      </c>
      <c r="M84" s="27">
        <v>2</v>
      </c>
      <c r="N84" s="27">
        <v>2</v>
      </c>
      <c r="O84" s="27">
        <v>2</v>
      </c>
      <c r="P84" s="27">
        <v>2</v>
      </c>
      <c r="Q84" s="28">
        <f t="shared" si="5"/>
        <v>12</v>
      </c>
      <c r="R84" s="28"/>
      <c r="S84" s="28">
        <f t="shared" si="2"/>
        <v>1</v>
      </c>
      <c r="T84" s="30" t="s">
        <v>240</v>
      </c>
    </row>
    <row r="85" spans="1:20" ht="114.75">
      <c r="A85" s="32"/>
      <c r="B85" s="45"/>
      <c r="C85" s="23" t="s">
        <v>79</v>
      </c>
      <c r="D85" s="41" t="s">
        <v>251</v>
      </c>
      <c r="E85" s="27" t="s">
        <v>99</v>
      </c>
      <c r="F85" s="27" t="s">
        <v>51</v>
      </c>
      <c r="G85" s="27"/>
      <c r="H85" s="27"/>
      <c r="I85" s="28" t="s">
        <v>247</v>
      </c>
      <c r="J85" s="27" t="s">
        <v>252</v>
      </c>
      <c r="K85" s="27">
        <v>2</v>
      </c>
      <c r="L85" s="27">
        <v>1</v>
      </c>
      <c r="M85" s="27">
        <v>2</v>
      </c>
      <c r="N85" s="27">
        <v>1</v>
      </c>
      <c r="O85" s="27">
        <v>1</v>
      </c>
      <c r="P85" s="27">
        <v>1</v>
      </c>
      <c r="Q85" s="28">
        <f t="shared" si="5"/>
        <v>8</v>
      </c>
      <c r="R85" s="28"/>
      <c r="S85" s="28">
        <f t="shared" si="2"/>
        <v>3</v>
      </c>
      <c r="T85" s="30"/>
    </row>
    <row r="86" spans="1:20" ht="38.25">
      <c r="A86" s="32"/>
      <c r="B86" s="45"/>
      <c r="C86" s="23" t="s">
        <v>82</v>
      </c>
      <c r="D86" s="41" t="s">
        <v>253</v>
      </c>
      <c r="E86" s="27" t="s">
        <v>73</v>
      </c>
      <c r="F86" s="27"/>
      <c r="G86" s="27"/>
      <c r="H86" s="27" t="s">
        <v>51</v>
      </c>
      <c r="I86" s="28" t="s">
        <v>117</v>
      </c>
      <c r="J86" s="27" t="s">
        <v>254</v>
      </c>
      <c r="K86" s="27">
        <v>2</v>
      </c>
      <c r="L86" s="27">
        <v>1</v>
      </c>
      <c r="M86" s="27">
        <v>2</v>
      </c>
      <c r="N86" s="27">
        <v>3</v>
      </c>
      <c r="O86" s="27">
        <v>1</v>
      </c>
      <c r="P86" s="27">
        <v>3</v>
      </c>
      <c r="Q86" s="28">
        <f t="shared" si="5"/>
        <v>12</v>
      </c>
      <c r="R86" s="28"/>
      <c r="S86" s="28">
        <f t="shared" si="2"/>
        <v>1</v>
      </c>
      <c r="T86" s="30" t="s">
        <v>155</v>
      </c>
    </row>
    <row r="87" spans="1:20" ht="38.25">
      <c r="A87" s="32"/>
      <c r="B87" s="45"/>
      <c r="C87" s="23" t="s">
        <v>86</v>
      </c>
      <c r="D87" s="41" t="s">
        <v>255</v>
      </c>
      <c r="E87" s="27" t="s">
        <v>178</v>
      </c>
      <c r="F87" s="27"/>
      <c r="G87" s="27"/>
      <c r="H87" s="27" t="s">
        <v>51</v>
      </c>
      <c r="I87" s="28" t="s">
        <v>179</v>
      </c>
      <c r="J87" s="27" t="s">
        <v>256</v>
      </c>
      <c r="K87" s="27">
        <v>1</v>
      </c>
      <c r="L87" s="27">
        <v>1</v>
      </c>
      <c r="M87" s="27">
        <v>2</v>
      </c>
      <c r="N87" s="27">
        <v>3</v>
      </c>
      <c r="O87" s="27">
        <v>2</v>
      </c>
      <c r="P87" s="27">
        <v>3</v>
      </c>
      <c r="Q87" s="28">
        <f t="shared" si="5"/>
        <v>12</v>
      </c>
      <c r="R87" s="28"/>
      <c r="S87" s="28">
        <f t="shared" si="2"/>
        <v>1</v>
      </c>
      <c r="T87" s="30" t="s">
        <v>155</v>
      </c>
    </row>
    <row r="88" spans="1:20" s="31" customFormat="1" ht="25.5">
      <c r="A88" s="32"/>
      <c r="B88" s="33"/>
      <c r="C88" s="23" t="s">
        <v>94</v>
      </c>
      <c r="D88" s="89" t="s">
        <v>257</v>
      </c>
      <c r="E88" s="27" t="s">
        <v>258</v>
      </c>
      <c r="F88" s="27" t="s">
        <v>51</v>
      </c>
      <c r="G88" s="27"/>
      <c r="H88" s="27"/>
      <c r="I88" s="28" t="s">
        <v>259</v>
      </c>
      <c r="J88" s="27" t="s">
        <v>260</v>
      </c>
      <c r="K88" s="27">
        <v>2</v>
      </c>
      <c r="L88" s="27">
        <v>1</v>
      </c>
      <c r="M88" s="27">
        <v>1</v>
      </c>
      <c r="N88" s="27">
        <v>1</v>
      </c>
      <c r="O88" s="27">
        <v>1</v>
      </c>
      <c r="P88" s="27">
        <v>2</v>
      </c>
      <c r="Q88" s="28">
        <f t="shared" si="5"/>
        <v>8</v>
      </c>
      <c r="R88" s="28"/>
      <c r="S88" s="28">
        <f t="shared" si="2"/>
        <v>3</v>
      </c>
      <c r="T88" s="30"/>
    </row>
    <row r="89" spans="1:20" ht="38.25">
      <c r="A89" s="38"/>
      <c r="B89" s="50"/>
      <c r="C89" s="23" t="s">
        <v>128</v>
      </c>
      <c r="D89" s="41" t="s">
        <v>261</v>
      </c>
      <c r="E89" s="27" t="s">
        <v>135</v>
      </c>
      <c r="F89" s="35"/>
      <c r="G89" s="35"/>
      <c r="H89" s="27" t="s">
        <v>51</v>
      </c>
      <c r="I89" s="28" t="s">
        <v>136</v>
      </c>
      <c r="J89" s="27" t="s">
        <v>262</v>
      </c>
      <c r="K89" s="27">
        <v>1</v>
      </c>
      <c r="L89" s="27">
        <v>3</v>
      </c>
      <c r="M89" s="27">
        <v>2</v>
      </c>
      <c r="N89" s="27">
        <v>3</v>
      </c>
      <c r="O89" s="27">
        <v>2</v>
      </c>
      <c r="P89" s="27">
        <v>3</v>
      </c>
      <c r="Q89" s="28">
        <f t="shared" si="5"/>
        <v>14</v>
      </c>
      <c r="R89" s="27" t="s">
        <v>114</v>
      </c>
      <c r="S89" s="28">
        <f t="shared" si="2"/>
        <v>1</v>
      </c>
      <c r="T89" s="30" t="s">
        <v>155</v>
      </c>
    </row>
    <row r="90" spans="1:20" ht="38.25">
      <c r="A90" s="51">
        <v>9</v>
      </c>
      <c r="B90" s="49" t="s">
        <v>263</v>
      </c>
      <c r="C90" s="23" t="s">
        <v>48</v>
      </c>
      <c r="D90" s="41" t="s">
        <v>352</v>
      </c>
      <c r="E90" s="27" t="s">
        <v>60</v>
      </c>
      <c r="F90" s="27" t="s">
        <v>51</v>
      </c>
      <c r="G90" s="35"/>
      <c r="H90" s="27"/>
      <c r="I90" s="28" t="s">
        <v>61</v>
      </c>
      <c r="J90" s="27" t="s">
        <v>264</v>
      </c>
      <c r="K90" s="27">
        <v>3</v>
      </c>
      <c r="L90" s="27">
        <v>1</v>
      </c>
      <c r="M90" s="27">
        <v>2</v>
      </c>
      <c r="N90" s="27">
        <v>1</v>
      </c>
      <c r="O90" s="27">
        <v>2</v>
      </c>
      <c r="P90" s="27">
        <v>2</v>
      </c>
      <c r="Q90" s="28">
        <f t="shared" si="5"/>
        <v>11</v>
      </c>
      <c r="R90" s="35"/>
      <c r="S90" s="28">
        <f t="shared" si="2"/>
        <v>2</v>
      </c>
      <c r="T90" s="30"/>
    </row>
    <row r="91" spans="1:20" ht="38.25">
      <c r="A91" s="52"/>
      <c r="B91" s="45"/>
      <c r="C91" s="23" t="s">
        <v>55</v>
      </c>
      <c r="D91" s="41" t="s">
        <v>265</v>
      </c>
      <c r="E91" s="27" t="s">
        <v>178</v>
      </c>
      <c r="F91" s="27"/>
      <c r="G91" s="35"/>
      <c r="H91" s="27" t="s">
        <v>51</v>
      </c>
      <c r="I91" s="28" t="s">
        <v>266</v>
      </c>
      <c r="J91" s="27" t="s">
        <v>267</v>
      </c>
      <c r="K91" s="27">
        <v>1</v>
      </c>
      <c r="L91" s="27">
        <v>1</v>
      </c>
      <c r="M91" s="27">
        <v>3</v>
      </c>
      <c r="N91" s="27">
        <v>3</v>
      </c>
      <c r="O91" s="27">
        <v>2</v>
      </c>
      <c r="P91" s="27">
        <v>2</v>
      </c>
      <c r="Q91" s="28">
        <f t="shared" si="5"/>
        <v>12</v>
      </c>
      <c r="R91" s="35"/>
      <c r="S91" s="28">
        <f t="shared" si="2"/>
        <v>1</v>
      </c>
      <c r="T91" s="30" t="s">
        <v>155</v>
      </c>
    </row>
    <row r="92" spans="1:20" ht="25.5">
      <c r="A92" s="53"/>
      <c r="B92" s="54"/>
      <c r="C92" s="23" t="s">
        <v>58</v>
      </c>
      <c r="D92" s="41" t="s">
        <v>353</v>
      </c>
      <c r="E92" s="27" t="s">
        <v>91</v>
      </c>
      <c r="F92" s="27" t="s">
        <v>51</v>
      </c>
      <c r="G92" s="35"/>
      <c r="H92" s="27"/>
      <c r="I92" s="28" t="s">
        <v>143</v>
      </c>
      <c r="J92" s="27" t="s">
        <v>268</v>
      </c>
      <c r="K92" s="27">
        <v>2</v>
      </c>
      <c r="L92" s="27">
        <v>3</v>
      </c>
      <c r="M92" s="27">
        <v>2</v>
      </c>
      <c r="N92" s="27">
        <v>1</v>
      </c>
      <c r="O92" s="27">
        <v>1</v>
      </c>
      <c r="P92" s="27">
        <v>2</v>
      </c>
      <c r="Q92" s="28">
        <f t="shared" si="5"/>
        <v>11</v>
      </c>
      <c r="R92" s="27" t="s">
        <v>114</v>
      </c>
      <c r="S92" s="28">
        <f t="shared" si="2"/>
        <v>2</v>
      </c>
      <c r="T92" s="30"/>
    </row>
    <row r="93" spans="1:20" ht="38.25">
      <c r="A93" s="40"/>
      <c r="B93" s="45"/>
      <c r="C93" s="23" t="s">
        <v>63</v>
      </c>
      <c r="D93" s="41" t="s">
        <v>269</v>
      </c>
      <c r="E93" s="27" t="s">
        <v>73</v>
      </c>
      <c r="F93" s="27" t="s">
        <v>51</v>
      </c>
      <c r="G93" s="35"/>
      <c r="H93" s="27"/>
      <c r="I93" s="28" t="s">
        <v>117</v>
      </c>
      <c r="J93" s="27" t="s">
        <v>270</v>
      </c>
      <c r="K93" s="28">
        <v>1</v>
      </c>
      <c r="L93" s="28">
        <v>1</v>
      </c>
      <c r="M93" s="28">
        <v>2</v>
      </c>
      <c r="N93" s="28">
        <v>1</v>
      </c>
      <c r="O93" s="28">
        <v>1</v>
      </c>
      <c r="P93" s="29">
        <v>2</v>
      </c>
      <c r="Q93" s="28">
        <f t="shared" si="5"/>
        <v>8</v>
      </c>
      <c r="R93" s="35"/>
      <c r="S93" s="28">
        <f t="shared" ref="S93:S115" si="6">IF(L93=1,IF(Q93&gt;11,1,IF(Q93&lt;10,3,2)),IF(R93="oui",IF(Q93&gt;11,1,IF(Q93&lt;10,3,2)),1))</f>
        <v>3</v>
      </c>
      <c r="T93" s="30"/>
    </row>
    <row r="94" spans="1:20" ht="25.5">
      <c r="A94" s="40"/>
      <c r="B94" s="45"/>
      <c r="C94" s="23" t="s">
        <v>67</v>
      </c>
      <c r="D94" s="41" t="s">
        <v>271</v>
      </c>
      <c r="E94" s="27" t="s">
        <v>73</v>
      </c>
      <c r="F94" s="27"/>
      <c r="G94" s="35"/>
      <c r="H94" s="27" t="s">
        <v>51</v>
      </c>
      <c r="I94" s="28" t="s">
        <v>117</v>
      </c>
      <c r="J94" s="27" t="s">
        <v>272</v>
      </c>
      <c r="K94" s="28">
        <v>1</v>
      </c>
      <c r="L94" s="28">
        <v>1</v>
      </c>
      <c r="M94" s="28">
        <v>2</v>
      </c>
      <c r="N94" s="28">
        <v>3</v>
      </c>
      <c r="O94" s="28">
        <v>1</v>
      </c>
      <c r="P94" s="29">
        <v>3</v>
      </c>
      <c r="Q94" s="28">
        <f t="shared" si="5"/>
        <v>11</v>
      </c>
      <c r="R94" s="35"/>
      <c r="S94" s="28">
        <f t="shared" si="6"/>
        <v>2</v>
      </c>
      <c r="T94" s="30"/>
    </row>
    <row r="95" spans="1:20">
      <c r="A95" s="40"/>
      <c r="B95" s="45"/>
      <c r="C95" s="23" t="s">
        <v>71</v>
      </c>
      <c r="D95" s="41" t="s">
        <v>273</v>
      </c>
      <c r="E95" s="27" t="s">
        <v>50</v>
      </c>
      <c r="F95" s="27" t="s">
        <v>51</v>
      </c>
      <c r="G95" s="35"/>
      <c r="H95" s="27"/>
      <c r="I95" s="28" t="s">
        <v>52</v>
      </c>
      <c r="J95" s="27" t="s">
        <v>274</v>
      </c>
      <c r="K95" s="28">
        <v>1</v>
      </c>
      <c r="L95" s="28">
        <v>1</v>
      </c>
      <c r="M95" s="28">
        <v>2</v>
      </c>
      <c r="N95" s="28">
        <v>1</v>
      </c>
      <c r="O95" s="28">
        <v>2</v>
      </c>
      <c r="P95" s="29">
        <v>2</v>
      </c>
      <c r="Q95" s="28">
        <f t="shared" si="5"/>
        <v>9</v>
      </c>
      <c r="R95" s="35"/>
      <c r="S95" s="28">
        <f t="shared" si="6"/>
        <v>3</v>
      </c>
      <c r="T95" s="30"/>
    </row>
    <row r="96" spans="1:20">
      <c r="A96" s="40"/>
      <c r="B96" s="45"/>
      <c r="C96" s="23" t="s">
        <v>76</v>
      </c>
      <c r="D96" s="41" t="s">
        <v>273</v>
      </c>
      <c r="E96" s="27" t="s">
        <v>135</v>
      </c>
      <c r="F96" s="27"/>
      <c r="G96" s="35"/>
      <c r="H96" s="27" t="s">
        <v>51</v>
      </c>
      <c r="I96" s="28" t="s">
        <v>136</v>
      </c>
      <c r="J96" s="27" t="s">
        <v>275</v>
      </c>
      <c r="K96" s="28">
        <v>1</v>
      </c>
      <c r="L96" s="28">
        <v>1</v>
      </c>
      <c r="M96" s="28">
        <v>3</v>
      </c>
      <c r="N96" s="28">
        <v>1</v>
      </c>
      <c r="O96" s="28">
        <v>2</v>
      </c>
      <c r="P96" s="29">
        <v>3</v>
      </c>
      <c r="Q96" s="28">
        <f t="shared" si="5"/>
        <v>11</v>
      </c>
      <c r="R96" s="35"/>
      <c r="S96" s="28">
        <f t="shared" si="6"/>
        <v>2</v>
      </c>
      <c r="T96" s="30"/>
    </row>
    <row r="97" spans="1:20" ht="51">
      <c r="A97" s="40"/>
      <c r="B97" s="45"/>
      <c r="C97" s="23" t="s">
        <v>79</v>
      </c>
      <c r="D97" s="41" t="s">
        <v>276</v>
      </c>
      <c r="E97" s="27" t="s">
        <v>50</v>
      </c>
      <c r="F97" s="27" t="s">
        <v>51</v>
      </c>
      <c r="G97" s="35"/>
      <c r="H97" s="27"/>
      <c r="I97" s="28" t="s">
        <v>52</v>
      </c>
      <c r="J97" s="27" t="s">
        <v>277</v>
      </c>
      <c r="K97" s="27">
        <v>2</v>
      </c>
      <c r="L97" s="27">
        <v>1</v>
      </c>
      <c r="M97" s="27">
        <v>2</v>
      </c>
      <c r="N97" s="27">
        <v>1</v>
      </c>
      <c r="O97" s="27">
        <v>2</v>
      </c>
      <c r="P97" s="27">
        <v>2</v>
      </c>
      <c r="Q97" s="28">
        <f t="shared" si="5"/>
        <v>10</v>
      </c>
      <c r="R97" s="35"/>
      <c r="S97" s="28">
        <f t="shared" si="6"/>
        <v>2</v>
      </c>
      <c r="T97" s="30"/>
    </row>
    <row r="98" spans="1:20" ht="25.5">
      <c r="A98" s="40"/>
      <c r="B98" s="45"/>
      <c r="C98" s="23" t="s">
        <v>82</v>
      </c>
      <c r="D98" s="41" t="s">
        <v>278</v>
      </c>
      <c r="E98" s="27" t="s">
        <v>50</v>
      </c>
      <c r="F98" s="27" t="s">
        <v>51</v>
      </c>
      <c r="G98" s="35"/>
      <c r="H98" s="27"/>
      <c r="I98" s="28" t="s">
        <v>52</v>
      </c>
      <c r="J98" s="27" t="s">
        <v>279</v>
      </c>
      <c r="K98" s="27">
        <v>1</v>
      </c>
      <c r="L98" s="27">
        <v>1</v>
      </c>
      <c r="M98" s="27">
        <v>2</v>
      </c>
      <c r="N98" s="27">
        <v>1</v>
      </c>
      <c r="O98" s="27">
        <v>2</v>
      </c>
      <c r="P98" s="27">
        <v>2</v>
      </c>
      <c r="Q98" s="28">
        <f t="shared" si="5"/>
        <v>9</v>
      </c>
      <c r="R98" s="35"/>
      <c r="S98" s="28">
        <f t="shared" si="6"/>
        <v>3</v>
      </c>
      <c r="T98" s="30"/>
    </row>
    <row r="99" spans="1:20" ht="38.25">
      <c r="A99" s="40"/>
      <c r="B99" s="45"/>
      <c r="C99" s="23" t="s">
        <v>86</v>
      </c>
      <c r="D99" s="41" t="s">
        <v>280</v>
      </c>
      <c r="E99" s="27" t="s">
        <v>50</v>
      </c>
      <c r="F99" s="27" t="s">
        <v>51</v>
      </c>
      <c r="G99" s="35"/>
      <c r="H99" s="27"/>
      <c r="I99" s="28" t="s">
        <v>52</v>
      </c>
      <c r="J99" s="27" t="s">
        <v>281</v>
      </c>
      <c r="K99" s="28">
        <v>2</v>
      </c>
      <c r="L99" s="28">
        <v>1</v>
      </c>
      <c r="M99" s="28">
        <v>2</v>
      </c>
      <c r="N99" s="28">
        <v>2</v>
      </c>
      <c r="O99" s="28">
        <v>2</v>
      </c>
      <c r="P99" s="29">
        <v>2</v>
      </c>
      <c r="Q99" s="28">
        <f t="shared" si="5"/>
        <v>11</v>
      </c>
      <c r="R99" s="35"/>
      <c r="S99" s="28">
        <f t="shared" si="6"/>
        <v>2</v>
      </c>
      <c r="T99" s="30"/>
    </row>
    <row r="100" spans="1:20" ht="25.5">
      <c r="A100" s="40"/>
      <c r="B100" s="45"/>
      <c r="C100" s="23" t="s">
        <v>89</v>
      </c>
      <c r="D100" s="41" t="s">
        <v>282</v>
      </c>
      <c r="E100" s="27" t="s">
        <v>50</v>
      </c>
      <c r="F100" s="27" t="s">
        <v>51</v>
      </c>
      <c r="G100" s="35"/>
      <c r="H100" s="27"/>
      <c r="I100" s="28" t="s">
        <v>52</v>
      </c>
      <c r="J100" s="27" t="s">
        <v>283</v>
      </c>
      <c r="K100" s="35">
        <v>1</v>
      </c>
      <c r="L100" s="35">
        <v>1</v>
      </c>
      <c r="M100" s="35">
        <v>1</v>
      </c>
      <c r="N100" s="35">
        <v>1</v>
      </c>
      <c r="O100" s="35">
        <v>2</v>
      </c>
      <c r="P100" s="35">
        <v>1</v>
      </c>
      <c r="Q100" s="28">
        <f t="shared" si="5"/>
        <v>7</v>
      </c>
      <c r="R100" s="35"/>
      <c r="S100" s="28">
        <f t="shared" si="6"/>
        <v>3</v>
      </c>
      <c r="T100" s="30"/>
    </row>
    <row r="101" spans="1:20" ht="25.5">
      <c r="A101" s="40"/>
      <c r="B101" s="45"/>
      <c r="C101" s="23" t="s">
        <v>89</v>
      </c>
      <c r="D101" s="41" t="s">
        <v>284</v>
      </c>
      <c r="E101" s="27" t="s">
        <v>73</v>
      </c>
      <c r="F101" s="12"/>
      <c r="G101" s="27" t="s">
        <v>51</v>
      </c>
      <c r="H101" s="27"/>
      <c r="I101" s="28" t="s">
        <v>117</v>
      </c>
      <c r="J101" s="27" t="s">
        <v>283</v>
      </c>
      <c r="K101" s="27">
        <v>1</v>
      </c>
      <c r="L101" s="27">
        <v>1</v>
      </c>
      <c r="M101" s="27">
        <v>2</v>
      </c>
      <c r="N101" s="27">
        <v>1</v>
      </c>
      <c r="O101" s="27">
        <v>1</v>
      </c>
      <c r="P101" s="27">
        <v>2</v>
      </c>
      <c r="Q101" s="28">
        <f t="shared" si="5"/>
        <v>8</v>
      </c>
      <c r="R101" s="35"/>
      <c r="S101" s="28">
        <f t="shared" si="6"/>
        <v>3</v>
      </c>
      <c r="T101" s="30"/>
    </row>
    <row r="102" spans="1:20">
      <c r="A102" s="55"/>
      <c r="B102" s="50"/>
      <c r="C102" s="23" t="s">
        <v>94</v>
      </c>
      <c r="D102" s="41" t="s">
        <v>285</v>
      </c>
      <c r="E102" s="27" t="s">
        <v>60</v>
      </c>
      <c r="F102" s="27" t="s">
        <v>184</v>
      </c>
      <c r="G102" s="35"/>
      <c r="H102" s="27"/>
      <c r="I102" s="28" t="s">
        <v>61</v>
      </c>
      <c r="J102" s="27" t="s">
        <v>286</v>
      </c>
      <c r="K102" s="27">
        <v>1</v>
      </c>
      <c r="L102" s="27">
        <v>1</v>
      </c>
      <c r="M102" s="27">
        <v>1</v>
      </c>
      <c r="N102" s="27">
        <v>1</v>
      </c>
      <c r="O102" s="27"/>
      <c r="P102" s="27">
        <v>2</v>
      </c>
      <c r="Q102" s="28">
        <f t="shared" si="5"/>
        <v>6</v>
      </c>
      <c r="R102" s="35"/>
      <c r="S102" s="28">
        <f t="shared" si="6"/>
        <v>3</v>
      </c>
      <c r="T102" s="30"/>
    </row>
    <row r="103" spans="1:20" ht="76.5">
      <c r="A103" s="51">
        <v>10</v>
      </c>
      <c r="B103" s="49" t="s">
        <v>287</v>
      </c>
      <c r="C103" s="23" t="s">
        <v>48</v>
      </c>
      <c r="D103" s="41" t="s">
        <v>288</v>
      </c>
      <c r="E103" s="27" t="s">
        <v>50</v>
      </c>
      <c r="F103" s="27" t="s">
        <v>51</v>
      </c>
      <c r="G103" s="35"/>
      <c r="H103" s="27"/>
      <c r="I103" s="28" t="s">
        <v>52</v>
      </c>
      <c r="J103" s="27" t="s">
        <v>289</v>
      </c>
      <c r="K103" s="27">
        <v>3</v>
      </c>
      <c r="L103" s="27">
        <v>1</v>
      </c>
      <c r="M103" s="27">
        <v>2</v>
      </c>
      <c r="N103" s="27">
        <v>2</v>
      </c>
      <c r="O103" s="27"/>
      <c r="P103" s="27">
        <v>3</v>
      </c>
      <c r="Q103" s="28">
        <f t="shared" si="5"/>
        <v>11</v>
      </c>
      <c r="R103" s="35"/>
      <c r="S103" s="28">
        <f t="shared" si="6"/>
        <v>2</v>
      </c>
      <c r="T103" s="30"/>
    </row>
    <row r="104" spans="1:20" ht="38.25">
      <c r="A104" s="40"/>
      <c r="B104" s="45"/>
      <c r="C104" s="23" t="s">
        <v>55</v>
      </c>
      <c r="D104" s="41" t="s">
        <v>290</v>
      </c>
      <c r="E104" s="27" t="s">
        <v>60</v>
      </c>
      <c r="F104" s="35"/>
      <c r="G104" s="35"/>
      <c r="H104" s="27"/>
      <c r="I104" s="28" t="s">
        <v>291</v>
      </c>
      <c r="J104" s="27" t="s">
        <v>292</v>
      </c>
      <c r="K104" s="28">
        <v>3</v>
      </c>
      <c r="L104" s="28">
        <v>1</v>
      </c>
      <c r="M104" s="28">
        <v>2</v>
      </c>
      <c r="N104" s="28">
        <v>1</v>
      </c>
      <c r="O104" s="28">
        <v>3</v>
      </c>
      <c r="P104" s="29">
        <v>2</v>
      </c>
      <c r="Q104" s="28">
        <f t="shared" si="5"/>
        <v>12</v>
      </c>
      <c r="R104" s="35"/>
      <c r="S104" s="28">
        <f t="shared" si="6"/>
        <v>1</v>
      </c>
      <c r="T104" s="30" t="s">
        <v>54</v>
      </c>
    </row>
    <row r="105" spans="1:20" ht="63.75">
      <c r="A105" s="40"/>
      <c r="B105" s="45"/>
      <c r="C105" s="23" t="s">
        <v>58</v>
      </c>
      <c r="D105" s="41" t="s">
        <v>293</v>
      </c>
      <c r="E105" s="27" t="s">
        <v>50</v>
      </c>
      <c r="F105" s="27" t="s">
        <v>51</v>
      </c>
      <c r="G105" s="35"/>
      <c r="H105" s="27"/>
      <c r="I105" s="28" t="s">
        <v>52</v>
      </c>
      <c r="J105" s="27" t="s">
        <v>294</v>
      </c>
      <c r="K105" s="27">
        <v>3</v>
      </c>
      <c r="L105" s="27">
        <v>3</v>
      </c>
      <c r="M105" s="27">
        <v>2</v>
      </c>
      <c r="N105" s="27">
        <v>1</v>
      </c>
      <c r="O105" s="27">
        <v>2</v>
      </c>
      <c r="P105" s="27">
        <v>2</v>
      </c>
      <c r="Q105" s="28">
        <f t="shared" si="5"/>
        <v>13</v>
      </c>
      <c r="R105" s="27" t="s">
        <v>114</v>
      </c>
      <c r="S105" s="28">
        <f t="shared" si="6"/>
        <v>1</v>
      </c>
      <c r="T105" s="30" t="s">
        <v>54</v>
      </c>
    </row>
    <row r="106" spans="1:20" ht="38.25">
      <c r="A106" s="40"/>
      <c r="B106" s="45"/>
      <c r="C106" s="23" t="s">
        <v>63</v>
      </c>
      <c r="D106" s="41" t="s">
        <v>152</v>
      </c>
      <c r="E106" s="27" t="s">
        <v>135</v>
      </c>
      <c r="F106" s="27"/>
      <c r="G106" s="35"/>
      <c r="H106" s="27" t="s">
        <v>51</v>
      </c>
      <c r="I106" s="28" t="s">
        <v>153</v>
      </c>
      <c r="J106" s="27" t="s">
        <v>295</v>
      </c>
      <c r="K106" s="27">
        <v>1</v>
      </c>
      <c r="L106" s="27">
        <v>3</v>
      </c>
      <c r="M106" s="27">
        <v>3</v>
      </c>
      <c r="N106" s="27">
        <v>3</v>
      </c>
      <c r="O106" s="27">
        <v>2</v>
      </c>
      <c r="P106" s="27">
        <v>2</v>
      </c>
      <c r="Q106" s="28">
        <f t="shared" si="5"/>
        <v>14</v>
      </c>
      <c r="R106" s="27" t="s">
        <v>114</v>
      </c>
      <c r="S106" s="28">
        <f t="shared" si="6"/>
        <v>1</v>
      </c>
      <c r="T106" s="30" t="s">
        <v>155</v>
      </c>
    </row>
    <row r="107" spans="1:20">
      <c r="A107" s="40"/>
      <c r="B107" s="45"/>
      <c r="C107" s="23" t="s">
        <v>67</v>
      </c>
      <c r="D107" s="41" t="s">
        <v>296</v>
      </c>
      <c r="E107" s="27" t="s">
        <v>50</v>
      </c>
      <c r="F107" s="27" t="s">
        <v>51</v>
      </c>
      <c r="G107" s="35"/>
      <c r="H107" s="27"/>
      <c r="I107" s="28" t="s">
        <v>52</v>
      </c>
      <c r="J107" s="27" t="s">
        <v>297</v>
      </c>
      <c r="K107" s="27">
        <v>2</v>
      </c>
      <c r="L107" s="27">
        <v>1</v>
      </c>
      <c r="M107" s="27">
        <v>2</v>
      </c>
      <c r="N107" s="27">
        <v>1</v>
      </c>
      <c r="O107" s="27">
        <v>2</v>
      </c>
      <c r="P107" s="27">
        <v>1</v>
      </c>
      <c r="Q107" s="28">
        <f t="shared" si="5"/>
        <v>9</v>
      </c>
      <c r="R107" s="35"/>
      <c r="S107" s="28">
        <f t="shared" si="6"/>
        <v>3</v>
      </c>
      <c r="T107" s="30"/>
    </row>
    <row r="108" spans="1:20" ht="38.25">
      <c r="A108" s="40"/>
      <c r="B108" s="45"/>
      <c r="C108" s="23" t="s">
        <v>71</v>
      </c>
      <c r="D108" s="41" t="s">
        <v>298</v>
      </c>
      <c r="E108" s="27" t="s">
        <v>91</v>
      </c>
      <c r="F108" s="27" t="s">
        <v>51</v>
      </c>
      <c r="G108" s="35"/>
      <c r="H108" s="27"/>
      <c r="I108" s="28" t="s">
        <v>206</v>
      </c>
      <c r="J108" s="27" t="s">
        <v>299</v>
      </c>
      <c r="K108" s="27">
        <v>3</v>
      </c>
      <c r="L108" s="27">
        <v>1</v>
      </c>
      <c r="M108" s="27">
        <v>2</v>
      </c>
      <c r="N108" s="27">
        <v>2</v>
      </c>
      <c r="O108" s="27">
        <v>1</v>
      </c>
      <c r="P108" s="27">
        <v>2</v>
      </c>
      <c r="Q108" s="28">
        <f t="shared" si="5"/>
        <v>11</v>
      </c>
      <c r="R108" s="35"/>
      <c r="S108" s="28">
        <f t="shared" si="6"/>
        <v>2</v>
      </c>
      <c r="T108" s="30"/>
    </row>
    <row r="109" spans="1:20" ht="42.75" customHeight="1">
      <c r="A109" s="40"/>
      <c r="B109" s="45"/>
      <c r="C109" s="23" t="s">
        <v>76</v>
      </c>
      <c r="D109" s="41" t="s">
        <v>300</v>
      </c>
      <c r="E109" s="27" t="s">
        <v>50</v>
      </c>
      <c r="F109" s="27" t="s">
        <v>51</v>
      </c>
      <c r="G109" s="35"/>
      <c r="H109" s="27"/>
      <c r="I109" s="28" t="s">
        <v>52</v>
      </c>
      <c r="J109" s="27" t="s">
        <v>301</v>
      </c>
      <c r="K109" s="27">
        <v>1</v>
      </c>
      <c r="L109" s="27">
        <v>1</v>
      </c>
      <c r="M109" s="27">
        <v>2</v>
      </c>
      <c r="N109" s="27">
        <v>1</v>
      </c>
      <c r="O109" s="27">
        <v>2</v>
      </c>
      <c r="P109" s="27">
        <v>2</v>
      </c>
      <c r="Q109" s="28">
        <f t="shared" si="5"/>
        <v>9</v>
      </c>
      <c r="R109" s="35"/>
      <c r="S109" s="28">
        <f t="shared" si="6"/>
        <v>3</v>
      </c>
      <c r="T109" s="30"/>
    </row>
    <row r="110" spans="1:20" ht="40.5" customHeight="1">
      <c r="A110" s="40"/>
      <c r="B110" s="45"/>
      <c r="C110" s="23" t="s">
        <v>79</v>
      </c>
      <c r="D110" s="41" t="s">
        <v>300</v>
      </c>
      <c r="E110" s="27" t="s">
        <v>91</v>
      </c>
      <c r="F110" s="27" t="s">
        <v>51</v>
      </c>
      <c r="G110" s="35"/>
      <c r="H110" s="27"/>
      <c r="I110" s="28" t="s">
        <v>206</v>
      </c>
      <c r="J110" s="27" t="s">
        <v>302</v>
      </c>
      <c r="K110" s="27">
        <v>1</v>
      </c>
      <c r="L110" s="27">
        <v>1</v>
      </c>
      <c r="M110" s="27">
        <v>2</v>
      </c>
      <c r="N110" s="27">
        <v>1</v>
      </c>
      <c r="O110" s="27">
        <v>1</v>
      </c>
      <c r="P110" s="27">
        <v>2</v>
      </c>
      <c r="Q110" s="28">
        <f t="shared" si="5"/>
        <v>8</v>
      </c>
      <c r="R110" s="35"/>
      <c r="S110" s="28">
        <f t="shared" si="6"/>
        <v>3</v>
      </c>
      <c r="T110" s="30"/>
    </row>
    <row r="111" spans="1:20" ht="25.5">
      <c r="A111" s="32"/>
      <c r="B111" s="45"/>
      <c r="C111" s="23" t="s">
        <v>82</v>
      </c>
      <c r="D111" s="41" t="s">
        <v>303</v>
      </c>
      <c r="E111" s="27" t="s">
        <v>73</v>
      </c>
      <c r="F111" s="12"/>
      <c r="G111" s="27" t="s">
        <v>51</v>
      </c>
      <c r="H111" s="27"/>
      <c r="I111" s="28" t="s">
        <v>117</v>
      </c>
      <c r="J111" s="27" t="s">
        <v>304</v>
      </c>
      <c r="K111" s="27">
        <v>1</v>
      </c>
      <c r="L111" s="27">
        <v>1</v>
      </c>
      <c r="M111" s="27">
        <v>1</v>
      </c>
      <c r="N111" s="27">
        <v>1</v>
      </c>
      <c r="O111" s="27">
        <v>1</v>
      </c>
      <c r="P111" s="27">
        <v>2</v>
      </c>
      <c r="Q111" s="28">
        <f t="shared" si="5"/>
        <v>7</v>
      </c>
      <c r="R111" s="28"/>
      <c r="S111" s="28">
        <f t="shared" si="6"/>
        <v>3</v>
      </c>
      <c r="T111" s="30"/>
    </row>
    <row r="112" spans="1:20" ht="25.5">
      <c r="A112" s="40"/>
      <c r="B112" s="45"/>
      <c r="C112" s="23" t="s">
        <v>86</v>
      </c>
      <c r="D112" s="41" t="s">
        <v>282</v>
      </c>
      <c r="E112" s="27" t="s">
        <v>50</v>
      </c>
      <c r="F112" s="27" t="s">
        <v>51</v>
      </c>
      <c r="G112" s="35"/>
      <c r="H112" s="27"/>
      <c r="I112" s="28" t="s">
        <v>52</v>
      </c>
      <c r="J112" s="27" t="s">
        <v>305</v>
      </c>
      <c r="K112" s="35">
        <v>1</v>
      </c>
      <c r="L112" s="35">
        <v>1</v>
      </c>
      <c r="M112" s="35">
        <v>1</v>
      </c>
      <c r="N112" s="35">
        <v>1</v>
      </c>
      <c r="O112" s="35">
        <v>2</v>
      </c>
      <c r="P112" s="35">
        <v>1</v>
      </c>
      <c r="Q112" s="28">
        <f t="shared" si="5"/>
        <v>7</v>
      </c>
      <c r="R112" s="35"/>
      <c r="S112" s="28">
        <f t="shared" si="6"/>
        <v>3</v>
      </c>
      <c r="T112" s="30"/>
    </row>
    <row r="113" spans="1:20" ht="25.5">
      <c r="A113" s="40"/>
      <c r="B113" s="45"/>
      <c r="C113" s="23" t="s">
        <v>89</v>
      </c>
      <c r="D113" s="41" t="s">
        <v>284</v>
      </c>
      <c r="E113" s="27" t="s">
        <v>73</v>
      </c>
      <c r="F113" s="12"/>
      <c r="G113" s="27" t="s">
        <v>51</v>
      </c>
      <c r="H113" s="27"/>
      <c r="I113" s="28" t="s">
        <v>117</v>
      </c>
      <c r="J113" s="27" t="s">
        <v>306</v>
      </c>
      <c r="K113" s="27">
        <v>1</v>
      </c>
      <c r="L113" s="27">
        <v>1</v>
      </c>
      <c r="M113" s="27">
        <v>2</v>
      </c>
      <c r="N113" s="27">
        <v>1</v>
      </c>
      <c r="O113" s="27">
        <v>1</v>
      </c>
      <c r="P113" s="27">
        <v>2</v>
      </c>
      <c r="Q113" s="28">
        <f t="shared" si="5"/>
        <v>8</v>
      </c>
      <c r="R113" s="35"/>
      <c r="S113" s="28">
        <f t="shared" si="6"/>
        <v>3</v>
      </c>
      <c r="T113" s="30"/>
    </row>
    <row r="114" spans="1:20">
      <c r="A114" s="55"/>
      <c r="B114" s="50"/>
      <c r="C114" s="23" t="s">
        <v>94</v>
      </c>
      <c r="D114" s="41" t="s">
        <v>307</v>
      </c>
      <c r="E114" s="27" t="s">
        <v>50</v>
      </c>
      <c r="F114" s="27" t="s">
        <v>51</v>
      </c>
      <c r="G114" s="35"/>
      <c r="H114" s="27"/>
      <c r="I114" s="28" t="s">
        <v>52</v>
      </c>
      <c r="J114" s="27" t="s">
        <v>308</v>
      </c>
      <c r="K114" s="27">
        <v>2</v>
      </c>
      <c r="L114" s="27">
        <v>1</v>
      </c>
      <c r="M114" s="27">
        <v>2</v>
      </c>
      <c r="N114" s="27">
        <v>2</v>
      </c>
      <c r="O114" s="27">
        <v>1</v>
      </c>
      <c r="P114" s="27">
        <v>1</v>
      </c>
      <c r="Q114" s="28">
        <f t="shared" ref="Q114" si="7">SUM(K114:P114)</f>
        <v>9</v>
      </c>
      <c r="R114" s="35"/>
      <c r="S114" s="28">
        <f t="shared" ref="S114" si="8">IF(L114=1,IF(Q114&gt;11,1,IF(Q114&lt;10,3,2)),IF(R114="oui",IF(Q114&gt;11,1,IF(Q114&lt;10,3,2)),1))</f>
        <v>3</v>
      </c>
      <c r="T114" s="30"/>
    </row>
    <row r="115" spans="1:20">
      <c r="A115" s="55"/>
      <c r="B115" s="50"/>
      <c r="C115" s="23" t="s">
        <v>128</v>
      </c>
      <c r="D115" s="41" t="s">
        <v>307</v>
      </c>
      <c r="E115" s="27" t="s">
        <v>91</v>
      </c>
      <c r="F115" s="27" t="s">
        <v>51</v>
      </c>
      <c r="G115" s="35"/>
      <c r="H115" s="27"/>
      <c r="I115" s="28" t="s">
        <v>206</v>
      </c>
      <c r="J115" s="27" t="s">
        <v>354</v>
      </c>
      <c r="K115" s="27">
        <v>2</v>
      </c>
      <c r="L115" s="27">
        <v>1</v>
      </c>
      <c r="M115" s="27">
        <v>2</v>
      </c>
      <c r="N115" s="27">
        <v>2</v>
      </c>
      <c r="O115" s="27">
        <v>1</v>
      </c>
      <c r="P115" s="27">
        <v>1</v>
      </c>
      <c r="Q115" s="28">
        <f t="shared" si="5"/>
        <v>9</v>
      </c>
      <c r="R115" s="35"/>
      <c r="S115" s="28">
        <f t="shared" si="6"/>
        <v>3</v>
      </c>
      <c r="T115" s="30"/>
    </row>
    <row r="116" spans="1:20">
      <c r="A116" s="56"/>
      <c r="B116" s="57"/>
      <c r="C116" s="58"/>
      <c r="D116" s="47"/>
      <c r="F116" s="12"/>
      <c r="G116" s="12"/>
      <c r="I116" s="59"/>
      <c r="J116" s="44"/>
      <c r="P116" s="16" t="s">
        <v>309</v>
      </c>
      <c r="Q116" s="60">
        <f>MIN(Q10:Q115)</f>
        <v>6</v>
      </c>
      <c r="R116" s="61"/>
      <c r="S116" s="60"/>
    </row>
    <row r="117" spans="1:20">
      <c r="A117" s="56"/>
      <c r="B117" s="57"/>
      <c r="C117" s="58"/>
      <c r="D117" s="47"/>
      <c r="F117" s="12"/>
      <c r="G117" s="12"/>
      <c r="I117" s="59"/>
      <c r="J117" s="44"/>
      <c r="P117" s="16" t="s">
        <v>310</v>
      </c>
      <c r="Q117" s="60">
        <f>MAX(Q10:Q115)</f>
        <v>15</v>
      </c>
      <c r="R117" s="61"/>
      <c r="S117" s="60"/>
    </row>
    <row r="118" spans="1:20" ht="12.75" customHeight="1">
      <c r="A118" s="56"/>
      <c r="B118" s="62"/>
      <c r="C118" s="58"/>
      <c r="F118" s="12"/>
      <c r="G118" s="12"/>
      <c r="I118" s="59"/>
    </row>
    <row r="119" spans="1:20" ht="12.75" customHeight="1">
      <c r="B119" s="63" t="s">
        <v>311</v>
      </c>
      <c r="C119" s="146" t="s">
        <v>312</v>
      </c>
      <c r="D119" s="147"/>
      <c r="E119" s="147"/>
      <c r="F119" s="147"/>
      <c r="G119" s="147"/>
      <c r="H119" s="148"/>
      <c r="I119" s="64" t="s">
        <v>313</v>
      </c>
      <c r="P119" s="16">
        <v>6</v>
      </c>
      <c r="Q119" s="16">
        <f>COUNTIF($Q$10:$Q$115,P119)</f>
        <v>1</v>
      </c>
      <c r="R119" s="9" t="s">
        <v>314</v>
      </c>
      <c r="S119" s="9">
        <f>COUNTIF($S$10:$S$115,1)</f>
        <v>23</v>
      </c>
    </row>
    <row r="120" spans="1:20" ht="12.75" customHeight="1">
      <c r="B120" s="65">
        <v>42004</v>
      </c>
      <c r="C120" s="149" t="s">
        <v>315</v>
      </c>
      <c r="D120" s="113"/>
      <c r="E120" s="113"/>
      <c r="F120" s="113"/>
      <c r="G120" s="113"/>
      <c r="H120" s="114"/>
      <c r="I120" s="66">
        <v>1</v>
      </c>
      <c r="P120" s="16">
        <v>7</v>
      </c>
      <c r="Q120" s="16">
        <f t="shared" ref="Q120:Q128" si="9">COUNTIF($Q$10:$Q$115,P120)</f>
        <v>11</v>
      </c>
      <c r="R120" s="9" t="s">
        <v>316</v>
      </c>
      <c r="S120" s="9">
        <f>COUNTIF($S$10:$S$115,2)</f>
        <v>40</v>
      </c>
    </row>
    <row r="121" spans="1:20">
      <c r="B121" s="65">
        <v>42284</v>
      </c>
      <c r="C121" s="112" t="s">
        <v>355</v>
      </c>
      <c r="D121" s="113"/>
      <c r="E121" s="113"/>
      <c r="F121" s="113"/>
      <c r="G121" s="113"/>
      <c r="H121" s="114"/>
      <c r="I121" s="66">
        <v>2</v>
      </c>
      <c r="P121" s="16">
        <v>8</v>
      </c>
      <c r="Q121" s="16">
        <f t="shared" si="9"/>
        <v>16</v>
      </c>
      <c r="R121" s="9" t="s">
        <v>317</v>
      </c>
      <c r="S121" s="9">
        <f>COUNTIF($S$10:$S$115,3)</f>
        <v>43</v>
      </c>
    </row>
    <row r="122" spans="1:20">
      <c r="P122" s="16">
        <v>9</v>
      </c>
      <c r="Q122" s="16">
        <f t="shared" si="9"/>
        <v>15</v>
      </c>
    </row>
    <row r="123" spans="1:20">
      <c r="P123" s="16">
        <v>10</v>
      </c>
      <c r="Q123" s="16">
        <f t="shared" si="9"/>
        <v>17</v>
      </c>
    </row>
    <row r="124" spans="1:20">
      <c r="P124" s="16">
        <v>11</v>
      </c>
      <c r="Q124" s="16">
        <f t="shared" si="9"/>
        <v>23</v>
      </c>
    </row>
    <row r="125" spans="1:20">
      <c r="P125" s="16">
        <v>12</v>
      </c>
      <c r="Q125" s="16">
        <f t="shared" si="9"/>
        <v>9</v>
      </c>
    </row>
    <row r="126" spans="1:20">
      <c r="P126" s="16">
        <v>13</v>
      </c>
      <c r="Q126" s="16">
        <f t="shared" si="9"/>
        <v>5</v>
      </c>
    </row>
    <row r="127" spans="1:20">
      <c r="P127" s="16">
        <v>14</v>
      </c>
      <c r="Q127" s="16">
        <f t="shared" si="9"/>
        <v>5</v>
      </c>
    </row>
    <row r="128" spans="1:20">
      <c r="P128" s="16">
        <v>15</v>
      </c>
      <c r="Q128" s="16">
        <f t="shared" si="9"/>
        <v>4</v>
      </c>
    </row>
  </sheetData>
  <autoFilter ref="A8:T89">
    <filterColumn colId="2" showButton="0"/>
    <filterColumn colId="5" showButton="0"/>
    <filterColumn colId="6" showButton="0"/>
    <filterColumn colId="10" showButton="0"/>
    <filterColumn colId="11" showButton="0"/>
    <filterColumn colId="12" showButton="0"/>
    <filterColumn colId="13" showButton="0"/>
    <filterColumn colId="14" showButton="0"/>
    <filterColumn colId="16" showButton="0"/>
    <filterColumn colId="17" showButton="0"/>
  </autoFilter>
  <mergeCells count="26">
    <mergeCell ref="T8:T9"/>
    <mergeCell ref="B35:B36"/>
    <mergeCell ref="B41:B44"/>
    <mergeCell ref="A8:A9"/>
    <mergeCell ref="B8:B9"/>
    <mergeCell ref="C8:D9"/>
    <mergeCell ref="E8:E9"/>
    <mergeCell ref="F8:H8"/>
    <mergeCell ref="I8:I9"/>
    <mergeCell ref="B10:B11"/>
    <mergeCell ref="J8:J9"/>
    <mergeCell ref="K8:P8"/>
    <mergeCell ref="C121:H121"/>
    <mergeCell ref="C1:I3"/>
    <mergeCell ref="R1:S1"/>
    <mergeCell ref="R3:S3"/>
    <mergeCell ref="A4:I4"/>
    <mergeCell ref="A5:B6"/>
    <mergeCell ref="C5:C6"/>
    <mergeCell ref="D5:D6"/>
    <mergeCell ref="E5:H6"/>
    <mergeCell ref="I5:I6"/>
    <mergeCell ref="Q8:S8"/>
    <mergeCell ref="B49:B50"/>
    <mergeCell ref="C119:H119"/>
    <mergeCell ref="C120:H120"/>
  </mergeCells>
  <printOptions horizontalCentered="1"/>
  <pageMargins left="0" right="0" top="0" bottom="0" header="0" footer="0"/>
  <pageSetup scale="56" fitToHeight="0" orientation="landscape" r:id="rId1"/>
  <headerFooter alignWithMargins="0">
    <oddFooter>&amp;Cpage &amp;P de &amp;N</oddFooter>
  </headerFooter>
  <rowBreaks count="2" manualBreakCount="2">
    <brk id="21" max="16383" man="1"/>
    <brk id="47"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9" sqref="A9"/>
    </sheetView>
  </sheetViews>
  <sheetFormatPr defaultColWidth="9.140625" defaultRowHeight="12.75"/>
  <cols>
    <col min="1" max="1" width="66" bestFit="1" customWidth="1"/>
  </cols>
  <sheetData>
    <row r="1" spans="1:1">
      <c r="A1" t="s">
        <v>318</v>
      </c>
    </row>
    <row r="2" spans="1:1">
      <c r="A2" t="s">
        <v>319</v>
      </c>
    </row>
    <row r="3" spans="1:1">
      <c r="A3" t="s">
        <v>320</v>
      </c>
    </row>
    <row r="4" spans="1:1">
      <c r="A4" s="67" t="s">
        <v>321</v>
      </c>
    </row>
    <row r="5" spans="1:1">
      <c r="A5" t="s">
        <v>322</v>
      </c>
    </row>
    <row r="6" spans="1:1">
      <c r="A6" t="s">
        <v>323</v>
      </c>
    </row>
    <row r="7" spans="1:1">
      <c r="A7" t="s">
        <v>324</v>
      </c>
    </row>
    <row r="8" spans="1:1">
      <c r="A8" t="s">
        <v>325</v>
      </c>
    </row>
    <row r="9" spans="1:1">
      <c r="A9" s="67" t="s">
        <v>326</v>
      </c>
    </row>
    <row r="10" spans="1:1">
      <c r="A10" t="s">
        <v>327</v>
      </c>
    </row>
    <row r="11" spans="1:1">
      <c r="A11" t="s">
        <v>328</v>
      </c>
    </row>
    <row r="12" spans="1:1">
      <c r="A12" t="s">
        <v>329</v>
      </c>
    </row>
    <row r="13" spans="1:1">
      <c r="A13" t="s">
        <v>330</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topLeftCell="A5" workbookViewId="0">
      <pane ySplit="1275" activePane="bottomLeft"/>
      <selection activeCell="J6" sqref="J6"/>
      <selection pane="bottomLeft" activeCell="G6" sqref="G6"/>
    </sheetView>
  </sheetViews>
  <sheetFormatPr defaultRowHeight="12.75"/>
  <cols>
    <col min="1" max="1" width="54" customWidth="1"/>
    <col min="2" max="2" width="16.85546875" customWidth="1"/>
    <col min="5" max="5" width="11.28515625" customWidth="1"/>
    <col min="7" max="7" width="22.140625" bestFit="1" customWidth="1"/>
    <col min="8" max="8" width="16.7109375" customWidth="1"/>
    <col min="9" max="9" width="14.5703125" bestFit="1" customWidth="1"/>
    <col min="10" max="10" width="13.140625" bestFit="1" customWidth="1"/>
  </cols>
  <sheetData>
    <row r="1" spans="1:10" ht="88.5" customHeight="1">
      <c r="A1" s="68"/>
      <c r="B1" s="150" t="s">
        <v>0</v>
      </c>
      <c r="C1" s="150"/>
      <c r="D1" s="150"/>
      <c r="E1" s="150"/>
      <c r="F1" s="150"/>
      <c r="G1" s="150"/>
      <c r="H1" s="150"/>
      <c r="I1" s="150"/>
      <c r="J1" s="150"/>
    </row>
    <row r="2" spans="1:10" ht="18">
      <c r="A2" s="150" t="s">
        <v>331</v>
      </c>
      <c r="B2" s="150"/>
      <c r="C2" s="150"/>
      <c r="D2" s="150"/>
      <c r="E2" s="150"/>
      <c r="F2" s="150"/>
      <c r="G2" s="150"/>
      <c r="H2" s="150"/>
      <c r="I2" s="150"/>
      <c r="J2" s="150"/>
    </row>
    <row r="3" spans="1:10">
      <c r="A3" s="69"/>
      <c r="B3" s="151" t="s">
        <v>339</v>
      </c>
      <c r="C3" s="151"/>
      <c r="D3" s="152" t="s">
        <v>347</v>
      </c>
      <c r="E3" s="152"/>
      <c r="F3" s="152"/>
      <c r="G3" s="152"/>
      <c r="H3" s="151" t="s">
        <v>332</v>
      </c>
      <c r="I3" s="151"/>
      <c r="J3" s="70">
        <f ca="1">TODAY()</f>
        <v>42289</v>
      </c>
    </row>
    <row r="4" spans="1:10">
      <c r="A4" s="81"/>
      <c r="B4" s="81"/>
      <c r="G4" s="82"/>
      <c r="H4" s="81"/>
      <c r="I4" s="81"/>
      <c r="J4" s="81"/>
    </row>
    <row r="5" spans="1:10" ht="38.25">
      <c r="A5" s="71" t="s">
        <v>333</v>
      </c>
      <c r="B5" s="71" t="s">
        <v>334</v>
      </c>
      <c r="C5" s="72" t="s">
        <v>37</v>
      </c>
      <c r="D5" s="72" t="s">
        <v>45</v>
      </c>
      <c r="E5" s="71" t="s">
        <v>46</v>
      </c>
      <c r="F5" s="72" t="s">
        <v>7</v>
      </c>
      <c r="G5" s="71" t="s">
        <v>40</v>
      </c>
      <c r="H5" s="71" t="s">
        <v>335</v>
      </c>
      <c r="I5" s="71" t="s">
        <v>336</v>
      </c>
      <c r="J5" s="71" t="s">
        <v>337</v>
      </c>
    </row>
    <row r="6" spans="1:10" ht="25.5">
      <c r="A6" s="89" t="s">
        <v>387</v>
      </c>
      <c r="B6" s="28" t="s">
        <v>153</v>
      </c>
      <c r="C6" s="28" t="s">
        <v>154</v>
      </c>
      <c r="D6" s="28">
        <v>15</v>
      </c>
      <c r="E6" s="28" t="s">
        <v>114</v>
      </c>
      <c r="F6" s="28">
        <v>1</v>
      </c>
      <c r="G6" s="28" t="s">
        <v>155</v>
      </c>
      <c r="H6" s="28" t="s">
        <v>445</v>
      </c>
      <c r="I6" s="27" t="s">
        <v>444</v>
      </c>
      <c r="J6" s="27" t="s">
        <v>446</v>
      </c>
    </row>
    <row r="7" spans="1:10" ht="25.5">
      <c r="A7" s="89" t="s">
        <v>387</v>
      </c>
      <c r="B7" s="28" t="s">
        <v>153</v>
      </c>
      <c r="C7" s="28" t="s">
        <v>163</v>
      </c>
      <c r="D7" s="28">
        <v>15</v>
      </c>
      <c r="E7" s="28" t="s">
        <v>114</v>
      </c>
      <c r="F7" s="28">
        <v>1</v>
      </c>
      <c r="G7" s="28" t="s">
        <v>155</v>
      </c>
      <c r="H7" s="28" t="s">
        <v>445</v>
      </c>
      <c r="I7" s="27" t="s">
        <v>444</v>
      </c>
      <c r="J7" s="27" t="s">
        <v>446</v>
      </c>
    </row>
    <row r="8" spans="1:10" ht="25.5">
      <c r="A8" s="89" t="s">
        <v>393</v>
      </c>
      <c r="B8" s="28" t="s">
        <v>171</v>
      </c>
      <c r="C8" s="28" t="s">
        <v>172</v>
      </c>
      <c r="D8" s="28">
        <v>15</v>
      </c>
      <c r="E8" s="28" t="s">
        <v>114</v>
      </c>
      <c r="F8" s="28">
        <v>1</v>
      </c>
      <c r="G8" s="28" t="s">
        <v>54</v>
      </c>
      <c r="H8" s="27" t="s">
        <v>451</v>
      </c>
      <c r="I8" s="27" t="s">
        <v>448</v>
      </c>
      <c r="J8" s="27" t="s">
        <v>449</v>
      </c>
    </row>
    <row r="9" spans="1:10" ht="38.25">
      <c r="A9" s="98" t="s">
        <v>419</v>
      </c>
      <c r="B9" s="100" t="s">
        <v>153</v>
      </c>
      <c r="C9" s="100" t="s">
        <v>242</v>
      </c>
      <c r="D9" s="100">
        <v>15</v>
      </c>
      <c r="E9" s="100" t="s">
        <v>114</v>
      </c>
      <c r="F9" s="100">
        <v>1</v>
      </c>
      <c r="G9" s="100" t="s">
        <v>155</v>
      </c>
      <c r="H9" s="27" t="s">
        <v>446</v>
      </c>
      <c r="I9" s="27" t="s">
        <v>444</v>
      </c>
      <c r="J9" s="27" t="s">
        <v>446</v>
      </c>
    </row>
    <row r="10" spans="1:10" ht="25.5">
      <c r="A10" s="98" t="s">
        <v>387</v>
      </c>
      <c r="B10" s="100" t="s">
        <v>153</v>
      </c>
      <c r="C10" s="100" t="s">
        <v>295</v>
      </c>
      <c r="D10" s="100">
        <v>14</v>
      </c>
      <c r="E10" s="100" t="s">
        <v>114</v>
      </c>
      <c r="F10" s="100">
        <v>1</v>
      </c>
      <c r="G10" s="100" t="s">
        <v>155</v>
      </c>
      <c r="H10" s="28" t="s">
        <v>445</v>
      </c>
      <c r="I10" s="27" t="s">
        <v>444</v>
      </c>
      <c r="J10" s="27" t="s">
        <v>446</v>
      </c>
    </row>
    <row r="11" spans="1:10" ht="25.5">
      <c r="A11" s="89" t="s">
        <v>394</v>
      </c>
      <c r="B11" s="28" t="s">
        <v>173</v>
      </c>
      <c r="C11" s="28" t="s">
        <v>174</v>
      </c>
      <c r="D11" s="28">
        <v>14</v>
      </c>
      <c r="E11" s="28" t="s">
        <v>114</v>
      </c>
      <c r="F11" s="28">
        <v>1</v>
      </c>
      <c r="G11" s="28"/>
      <c r="H11" s="28" t="s">
        <v>445</v>
      </c>
      <c r="I11" s="27" t="s">
        <v>444</v>
      </c>
      <c r="J11" s="27" t="s">
        <v>446</v>
      </c>
    </row>
    <row r="12" spans="1:10" ht="25.5">
      <c r="A12" s="89" t="s">
        <v>395</v>
      </c>
      <c r="B12" s="28" t="s">
        <v>173</v>
      </c>
      <c r="C12" s="28" t="s">
        <v>176</v>
      </c>
      <c r="D12" s="28">
        <v>14</v>
      </c>
      <c r="E12" s="28" t="s">
        <v>114</v>
      </c>
      <c r="F12" s="28">
        <v>1</v>
      </c>
      <c r="G12" s="28" t="s">
        <v>115</v>
      </c>
      <c r="H12" s="28" t="s">
        <v>445</v>
      </c>
      <c r="I12" s="27" t="s">
        <v>444</v>
      </c>
      <c r="J12" s="27" t="s">
        <v>446</v>
      </c>
    </row>
    <row r="13" spans="1:10" ht="25.5">
      <c r="A13" s="89" t="s">
        <v>396</v>
      </c>
      <c r="B13" s="28" t="s">
        <v>179</v>
      </c>
      <c r="C13" s="28" t="s">
        <v>180</v>
      </c>
      <c r="D13" s="28">
        <v>14</v>
      </c>
      <c r="E13" s="28" t="s">
        <v>114</v>
      </c>
      <c r="F13" s="28">
        <v>1</v>
      </c>
      <c r="G13" s="28" t="s">
        <v>155</v>
      </c>
      <c r="H13" s="28" t="s">
        <v>445</v>
      </c>
      <c r="I13" s="27" t="s">
        <v>444</v>
      </c>
      <c r="J13" s="27" t="s">
        <v>446</v>
      </c>
    </row>
    <row r="14" spans="1:10" ht="25.5">
      <c r="A14" s="98" t="s">
        <v>261</v>
      </c>
      <c r="B14" s="100" t="s">
        <v>136</v>
      </c>
      <c r="C14" s="100" t="s">
        <v>262</v>
      </c>
      <c r="D14" s="100">
        <v>14</v>
      </c>
      <c r="E14" s="100" t="s">
        <v>114</v>
      </c>
      <c r="F14" s="100">
        <v>1</v>
      </c>
      <c r="G14" s="100" t="s">
        <v>155</v>
      </c>
      <c r="H14" s="97" t="s">
        <v>452</v>
      </c>
      <c r="I14" s="97" t="s">
        <v>454</v>
      </c>
      <c r="J14" s="97" t="s">
        <v>453</v>
      </c>
    </row>
    <row r="15" spans="1:10" ht="38.25">
      <c r="A15" s="98" t="s">
        <v>438</v>
      </c>
      <c r="B15" s="100" t="s">
        <v>52</v>
      </c>
      <c r="C15" s="100" t="s">
        <v>294</v>
      </c>
      <c r="D15" s="100">
        <v>13</v>
      </c>
      <c r="E15" s="100" t="s">
        <v>114</v>
      </c>
      <c r="F15" s="100">
        <v>1</v>
      </c>
      <c r="G15" s="100" t="s">
        <v>54</v>
      </c>
      <c r="H15" s="27" t="s">
        <v>451</v>
      </c>
      <c r="I15" s="97" t="s">
        <v>448</v>
      </c>
      <c r="J15" s="27" t="s">
        <v>446</v>
      </c>
    </row>
    <row r="16" spans="1:10" ht="102">
      <c r="A16" s="89" t="s">
        <v>357</v>
      </c>
      <c r="B16" s="28" t="s">
        <v>52</v>
      </c>
      <c r="C16" s="28" t="s">
        <v>57</v>
      </c>
      <c r="D16" s="28">
        <v>13</v>
      </c>
      <c r="E16" s="28"/>
      <c r="F16" s="28">
        <v>1</v>
      </c>
      <c r="G16" s="30" t="s">
        <v>54</v>
      </c>
      <c r="H16" s="27" t="s">
        <v>446</v>
      </c>
      <c r="I16" s="27" t="s">
        <v>448</v>
      </c>
      <c r="J16" s="27" t="s">
        <v>449</v>
      </c>
    </row>
    <row r="17" spans="1:10" ht="38.25">
      <c r="A17" s="89" t="s">
        <v>360</v>
      </c>
      <c r="B17" s="28" t="s">
        <v>69</v>
      </c>
      <c r="C17" s="28" t="s">
        <v>70</v>
      </c>
      <c r="D17" s="28">
        <v>13</v>
      </c>
      <c r="E17" s="28"/>
      <c r="F17" s="28">
        <v>1</v>
      </c>
      <c r="G17" s="30" t="s">
        <v>54</v>
      </c>
      <c r="H17" s="28" t="s">
        <v>450</v>
      </c>
      <c r="I17" s="27" t="s">
        <v>448</v>
      </c>
      <c r="J17" s="27" t="s">
        <v>449</v>
      </c>
    </row>
    <row r="18" spans="1:10" ht="25.5">
      <c r="A18" s="89" t="s">
        <v>386</v>
      </c>
      <c r="B18" s="28" t="s">
        <v>52</v>
      </c>
      <c r="C18" s="28" t="s">
        <v>151</v>
      </c>
      <c r="D18" s="28">
        <v>13</v>
      </c>
      <c r="E18" s="28" t="s">
        <v>114</v>
      </c>
      <c r="F18" s="28">
        <v>1</v>
      </c>
      <c r="G18" s="28" t="s">
        <v>54</v>
      </c>
      <c r="H18" s="27" t="s">
        <v>451</v>
      </c>
      <c r="I18" s="27" t="s">
        <v>448</v>
      </c>
      <c r="J18" s="27" t="s">
        <v>446</v>
      </c>
    </row>
    <row r="19" spans="1:10" ht="25.5">
      <c r="A19" s="89" t="s">
        <v>390</v>
      </c>
      <c r="B19" s="28" t="s">
        <v>52</v>
      </c>
      <c r="C19" s="28" t="s">
        <v>162</v>
      </c>
      <c r="D19" s="28">
        <v>13</v>
      </c>
      <c r="E19" s="28" t="s">
        <v>114</v>
      </c>
      <c r="F19" s="28">
        <v>1</v>
      </c>
      <c r="G19" s="28" t="s">
        <v>54</v>
      </c>
      <c r="H19" s="27" t="s">
        <v>451</v>
      </c>
      <c r="I19" s="27" t="s">
        <v>448</v>
      </c>
      <c r="J19" s="27" t="s">
        <v>446</v>
      </c>
    </row>
    <row r="20" spans="1:10" ht="25.5">
      <c r="A20" s="98" t="s">
        <v>437</v>
      </c>
      <c r="B20" s="100" t="s">
        <v>291</v>
      </c>
      <c r="C20" s="100" t="s">
        <v>292</v>
      </c>
      <c r="D20" s="100">
        <v>12</v>
      </c>
      <c r="E20" s="100"/>
      <c r="F20" s="100">
        <v>1</v>
      </c>
      <c r="G20" s="100" t="s">
        <v>54</v>
      </c>
      <c r="H20" s="27" t="s">
        <v>446</v>
      </c>
      <c r="I20" s="27" t="s">
        <v>448</v>
      </c>
      <c r="J20" s="27" t="s">
        <v>446</v>
      </c>
    </row>
    <row r="21" spans="1:10" ht="25.5">
      <c r="A21" s="89" t="s">
        <v>356</v>
      </c>
      <c r="B21" s="28" t="s">
        <v>52</v>
      </c>
      <c r="C21" s="28" t="s">
        <v>53</v>
      </c>
      <c r="D21" s="28">
        <v>12</v>
      </c>
      <c r="E21" s="28"/>
      <c r="F21" s="28">
        <v>1</v>
      </c>
      <c r="G21" s="30" t="s">
        <v>54</v>
      </c>
      <c r="H21" s="27" t="s">
        <v>446</v>
      </c>
      <c r="I21" s="27" t="s">
        <v>448</v>
      </c>
      <c r="J21" s="27" t="s">
        <v>449</v>
      </c>
    </row>
    <row r="22" spans="1:10" ht="25.5">
      <c r="A22" s="89" t="s">
        <v>359</v>
      </c>
      <c r="B22" s="28" t="s">
        <v>65</v>
      </c>
      <c r="C22" s="28" t="s">
        <v>66</v>
      </c>
      <c r="D22" s="28">
        <v>12</v>
      </c>
      <c r="E22" s="28"/>
      <c r="F22" s="28">
        <v>1</v>
      </c>
      <c r="G22" s="30" t="s">
        <v>54</v>
      </c>
      <c r="H22" s="27" t="s">
        <v>446</v>
      </c>
      <c r="I22" s="27" t="s">
        <v>448</v>
      </c>
      <c r="J22" s="27" t="s">
        <v>449</v>
      </c>
    </row>
    <row r="23" spans="1:10" ht="38.25">
      <c r="A23" s="89" t="s">
        <v>364</v>
      </c>
      <c r="B23" s="28" t="s">
        <v>84</v>
      </c>
      <c r="C23" s="28" t="s">
        <v>85</v>
      </c>
      <c r="D23" s="28">
        <v>12</v>
      </c>
      <c r="E23" s="28"/>
      <c r="F23" s="28">
        <v>1</v>
      </c>
      <c r="G23" s="30" t="s">
        <v>54</v>
      </c>
      <c r="H23" s="28" t="s">
        <v>450</v>
      </c>
      <c r="I23" s="27" t="s">
        <v>448</v>
      </c>
      <c r="J23" s="27" t="s">
        <v>449</v>
      </c>
    </row>
    <row r="24" spans="1:10" ht="63.75">
      <c r="A24" s="98" t="s">
        <v>422</v>
      </c>
      <c r="B24" s="100" t="s">
        <v>247</v>
      </c>
      <c r="C24" s="100" t="s">
        <v>249</v>
      </c>
      <c r="D24" s="100">
        <v>12</v>
      </c>
      <c r="E24" s="100"/>
      <c r="F24" s="100">
        <v>1</v>
      </c>
      <c r="G24" s="100" t="s">
        <v>240</v>
      </c>
      <c r="H24" s="100" t="s">
        <v>456</v>
      </c>
      <c r="I24" s="100" t="s">
        <v>455</v>
      </c>
      <c r="J24" s="28" t="s">
        <v>449</v>
      </c>
    </row>
    <row r="25" spans="1:10" ht="76.5">
      <c r="A25" s="98" t="s">
        <v>423</v>
      </c>
      <c r="B25" s="100" t="s">
        <v>247</v>
      </c>
      <c r="C25" s="100" t="s">
        <v>250</v>
      </c>
      <c r="D25" s="100">
        <v>12</v>
      </c>
      <c r="E25" s="100"/>
      <c r="F25" s="100">
        <v>1</v>
      </c>
      <c r="G25" s="100" t="s">
        <v>240</v>
      </c>
      <c r="H25" s="100" t="s">
        <v>456</v>
      </c>
      <c r="I25" s="100" t="s">
        <v>455</v>
      </c>
      <c r="J25" s="28" t="s">
        <v>449</v>
      </c>
    </row>
    <row r="26" spans="1:10" ht="25.5">
      <c r="A26" s="98" t="s">
        <v>253</v>
      </c>
      <c r="B26" s="100" t="s">
        <v>117</v>
      </c>
      <c r="C26" s="100" t="s">
        <v>254</v>
      </c>
      <c r="D26" s="100">
        <v>12</v>
      </c>
      <c r="E26" s="100"/>
      <c r="F26" s="100">
        <v>1</v>
      </c>
      <c r="G26" s="100" t="s">
        <v>155</v>
      </c>
      <c r="H26" s="27" t="s">
        <v>446</v>
      </c>
      <c r="I26" s="27" t="s">
        <v>446</v>
      </c>
      <c r="J26" s="27" t="s">
        <v>446</v>
      </c>
    </row>
    <row r="27" spans="1:10">
      <c r="A27" s="98" t="s">
        <v>425</v>
      </c>
      <c r="B27" s="100" t="s">
        <v>179</v>
      </c>
      <c r="C27" s="100" t="s">
        <v>256</v>
      </c>
      <c r="D27" s="100">
        <v>12</v>
      </c>
      <c r="E27" s="100"/>
      <c r="F27" s="100">
        <v>1</v>
      </c>
      <c r="G27" s="100" t="s">
        <v>155</v>
      </c>
      <c r="H27" s="27" t="s">
        <v>446</v>
      </c>
      <c r="I27" s="27" t="s">
        <v>446</v>
      </c>
      <c r="J27" s="27" t="s">
        <v>446</v>
      </c>
    </row>
    <row r="28" spans="1:10" ht="25.5">
      <c r="A28" s="98" t="s">
        <v>428</v>
      </c>
      <c r="B28" s="100" t="s">
        <v>266</v>
      </c>
      <c r="C28" s="100" t="s">
        <v>267</v>
      </c>
      <c r="D28" s="100">
        <v>12</v>
      </c>
      <c r="E28" s="100"/>
      <c r="F28" s="100">
        <v>1</v>
      </c>
      <c r="G28" s="100" t="s">
        <v>155</v>
      </c>
      <c r="H28" s="28" t="s">
        <v>445</v>
      </c>
      <c r="I28" s="28" t="s">
        <v>447</v>
      </c>
      <c r="J28" s="27" t="s">
        <v>446</v>
      </c>
    </row>
    <row r="29" spans="1:10" ht="26.25" thickBot="1">
      <c r="A29" s="109" t="s">
        <v>383</v>
      </c>
      <c r="B29" s="110" t="s">
        <v>143</v>
      </c>
      <c r="C29" s="108" t="s">
        <v>144</v>
      </c>
      <c r="D29" s="108">
        <v>11</v>
      </c>
      <c r="E29" s="108" t="s">
        <v>343</v>
      </c>
      <c r="F29" s="108">
        <v>1</v>
      </c>
      <c r="G29" s="108" t="s">
        <v>115</v>
      </c>
      <c r="H29" s="108" t="s">
        <v>457</v>
      </c>
      <c r="I29" s="111"/>
      <c r="J29" s="108" t="s">
        <v>458</v>
      </c>
    </row>
    <row r="30" spans="1:10" ht="51">
      <c r="A30" s="102" t="s">
        <v>436</v>
      </c>
      <c r="B30" s="103" t="s">
        <v>52</v>
      </c>
      <c r="C30" s="103" t="s">
        <v>289</v>
      </c>
      <c r="D30" s="103">
        <v>11</v>
      </c>
      <c r="E30" s="103"/>
      <c r="F30" s="103">
        <v>2</v>
      </c>
      <c r="G30" s="103"/>
      <c r="H30" s="104"/>
      <c r="I30" s="104"/>
      <c r="J30" s="104"/>
    </row>
    <row r="31" spans="1:10" ht="25.5">
      <c r="A31" s="98" t="s">
        <v>439</v>
      </c>
      <c r="B31" s="100" t="s">
        <v>206</v>
      </c>
      <c r="C31" s="100" t="s">
        <v>299</v>
      </c>
      <c r="D31" s="100">
        <v>11</v>
      </c>
      <c r="E31" s="100"/>
      <c r="F31" s="100">
        <v>2</v>
      </c>
      <c r="G31" s="100"/>
      <c r="H31" s="96"/>
      <c r="I31" s="96"/>
      <c r="J31" s="96"/>
    </row>
    <row r="32" spans="1:10" ht="51">
      <c r="A32" s="91" t="s">
        <v>358</v>
      </c>
      <c r="B32" s="28" t="s">
        <v>61</v>
      </c>
      <c r="C32" s="28" t="s">
        <v>62</v>
      </c>
      <c r="D32" s="28">
        <v>11</v>
      </c>
      <c r="E32" s="28"/>
      <c r="F32" s="28">
        <v>2</v>
      </c>
      <c r="G32" s="28"/>
      <c r="H32" s="28"/>
      <c r="I32" s="73"/>
      <c r="J32" s="74"/>
    </row>
    <row r="33" spans="1:10" ht="38.25">
      <c r="A33" s="94" t="s">
        <v>361</v>
      </c>
      <c r="B33" s="75" t="s">
        <v>74</v>
      </c>
      <c r="C33" s="75" t="s">
        <v>75</v>
      </c>
      <c r="D33" s="75">
        <v>11</v>
      </c>
      <c r="E33" s="75"/>
      <c r="F33" s="75">
        <v>2</v>
      </c>
      <c r="G33" s="101"/>
      <c r="H33" s="75"/>
      <c r="I33" s="76"/>
      <c r="J33" s="77"/>
    </row>
    <row r="34" spans="1:10" ht="38.25">
      <c r="A34" s="89" t="s">
        <v>362</v>
      </c>
      <c r="B34" s="28" t="s">
        <v>52</v>
      </c>
      <c r="C34" s="28" t="s">
        <v>78</v>
      </c>
      <c r="D34" s="28">
        <v>11</v>
      </c>
      <c r="E34" s="28"/>
      <c r="F34" s="28">
        <v>2</v>
      </c>
      <c r="G34" s="28"/>
      <c r="H34" s="28"/>
      <c r="I34" s="73"/>
      <c r="J34" s="74"/>
    </row>
    <row r="35" spans="1:10" ht="25.5">
      <c r="A35" s="89" t="s">
        <v>365</v>
      </c>
      <c r="B35" s="28" t="s">
        <v>52</v>
      </c>
      <c r="C35" s="28" t="s">
        <v>88</v>
      </c>
      <c r="D35" s="28">
        <v>11</v>
      </c>
      <c r="E35" s="28"/>
      <c r="F35" s="28">
        <v>2</v>
      </c>
      <c r="G35" s="28"/>
      <c r="H35" s="28"/>
      <c r="I35" s="73"/>
      <c r="J35" s="74"/>
    </row>
    <row r="36" spans="1:10" ht="25.5">
      <c r="A36" s="89" t="s">
        <v>367</v>
      </c>
      <c r="B36" s="34" t="s">
        <v>52</v>
      </c>
      <c r="C36" s="28" t="s">
        <v>96</v>
      </c>
      <c r="D36" s="28">
        <v>11</v>
      </c>
      <c r="E36" s="28"/>
      <c r="F36" s="28">
        <v>2</v>
      </c>
      <c r="G36" s="28"/>
      <c r="H36" s="28"/>
      <c r="I36" s="73"/>
      <c r="J36" s="74"/>
    </row>
    <row r="37" spans="1:10">
      <c r="A37" s="89" t="s">
        <v>373</v>
      </c>
      <c r="B37" s="28" t="s">
        <v>112</v>
      </c>
      <c r="C37" s="28" t="s">
        <v>113</v>
      </c>
      <c r="D37" s="28">
        <v>11</v>
      </c>
      <c r="E37" s="28" t="s">
        <v>114</v>
      </c>
      <c r="F37" s="28">
        <v>2</v>
      </c>
      <c r="G37" s="28"/>
      <c r="H37" s="28"/>
      <c r="I37" s="73"/>
      <c r="J37" s="74"/>
    </row>
    <row r="38" spans="1:10" ht="38.25">
      <c r="A38" s="89" t="s">
        <v>397</v>
      </c>
      <c r="B38" s="28" t="s">
        <v>143</v>
      </c>
      <c r="C38" s="28" t="s">
        <v>182</v>
      </c>
      <c r="D38" s="28">
        <v>11</v>
      </c>
      <c r="E38" s="28" t="s">
        <v>114</v>
      </c>
      <c r="F38" s="28">
        <v>2</v>
      </c>
      <c r="G38" s="28"/>
      <c r="H38" s="28"/>
      <c r="I38" s="73"/>
      <c r="J38" s="74"/>
    </row>
    <row r="39" spans="1:10" ht="38.25">
      <c r="A39" s="89" t="s">
        <v>398</v>
      </c>
      <c r="B39" s="28" t="s">
        <v>185</v>
      </c>
      <c r="C39" s="28" t="s">
        <v>186</v>
      </c>
      <c r="D39" s="28">
        <v>11</v>
      </c>
      <c r="E39" s="28"/>
      <c r="F39" s="28">
        <v>2</v>
      </c>
      <c r="G39" s="28"/>
      <c r="H39" s="28"/>
      <c r="I39" s="73"/>
      <c r="J39" s="74"/>
    </row>
    <row r="40" spans="1:10" ht="63.75">
      <c r="A40" s="89" t="s">
        <v>403</v>
      </c>
      <c r="B40" s="28" t="s">
        <v>195</v>
      </c>
      <c r="C40" s="28" t="s">
        <v>196</v>
      </c>
      <c r="D40" s="28">
        <v>11</v>
      </c>
      <c r="E40" s="28"/>
      <c r="F40" s="28">
        <v>2</v>
      </c>
      <c r="G40" s="28"/>
      <c r="H40" s="28"/>
      <c r="I40" s="73"/>
      <c r="J40" s="79"/>
    </row>
    <row r="41" spans="1:10" ht="25.5">
      <c r="A41" s="99" t="s">
        <v>404</v>
      </c>
      <c r="B41" s="28" t="s">
        <v>195</v>
      </c>
      <c r="C41" s="28" t="s">
        <v>197</v>
      </c>
      <c r="D41" s="28">
        <v>11</v>
      </c>
      <c r="E41" s="28"/>
      <c r="F41" s="28">
        <v>2</v>
      </c>
      <c r="G41" s="28"/>
      <c r="H41" s="28"/>
      <c r="I41" s="73"/>
      <c r="J41" s="74"/>
    </row>
    <row r="42" spans="1:10" ht="25.5">
      <c r="A42" s="89" t="s">
        <v>198</v>
      </c>
      <c r="B42" s="28" t="s">
        <v>200</v>
      </c>
      <c r="C42" s="28" t="s">
        <v>201</v>
      </c>
      <c r="D42" s="28">
        <v>11</v>
      </c>
      <c r="E42" s="28" t="s">
        <v>114</v>
      </c>
      <c r="F42" s="28">
        <v>2</v>
      </c>
      <c r="G42" s="28"/>
      <c r="H42" s="28"/>
      <c r="I42" s="73"/>
      <c r="J42" s="74"/>
    </row>
    <row r="43" spans="1:10" ht="51">
      <c r="A43" s="98" t="s">
        <v>412</v>
      </c>
      <c r="B43" s="100" t="s">
        <v>206</v>
      </c>
      <c r="C43" s="100" t="s">
        <v>219</v>
      </c>
      <c r="D43" s="100">
        <v>11</v>
      </c>
      <c r="E43" s="100"/>
      <c r="F43" s="100">
        <v>2</v>
      </c>
      <c r="G43" s="100"/>
      <c r="H43" s="96"/>
      <c r="I43" s="96"/>
      <c r="J43" s="96"/>
    </row>
    <row r="44" spans="1:10" ht="102">
      <c r="A44" s="98" t="s">
        <v>415</v>
      </c>
      <c r="B44" s="100" t="s">
        <v>143</v>
      </c>
      <c r="C44" s="100" t="s">
        <v>230</v>
      </c>
      <c r="D44" s="100">
        <v>11</v>
      </c>
      <c r="E44" s="100" t="s">
        <v>114</v>
      </c>
      <c r="F44" s="100">
        <v>2</v>
      </c>
      <c r="G44" s="100"/>
      <c r="H44" s="96"/>
      <c r="I44" s="96"/>
      <c r="J44" s="96"/>
    </row>
    <row r="45" spans="1:10" ht="63.75">
      <c r="A45" s="98" t="s">
        <v>417</v>
      </c>
      <c r="B45" s="100" t="s">
        <v>61</v>
      </c>
      <c r="C45" s="100" t="s">
        <v>236</v>
      </c>
      <c r="D45" s="100">
        <v>11</v>
      </c>
      <c r="E45" s="100" t="s">
        <v>114</v>
      </c>
      <c r="F45" s="100">
        <v>2</v>
      </c>
      <c r="G45" s="100"/>
      <c r="H45" s="96"/>
      <c r="I45" s="96"/>
      <c r="J45" s="96"/>
    </row>
    <row r="46" spans="1:10" ht="76.5">
      <c r="A46" s="98" t="s">
        <v>418</v>
      </c>
      <c r="B46" s="100" t="s">
        <v>238</v>
      </c>
      <c r="C46" s="100" t="s">
        <v>239</v>
      </c>
      <c r="D46" s="100">
        <v>11</v>
      </c>
      <c r="E46" s="100" t="s">
        <v>114</v>
      </c>
      <c r="F46" s="100">
        <v>2</v>
      </c>
      <c r="G46" s="100"/>
      <c r="H46" s="96"/>
      <c r="I46" s="96"/>
      <c r="J46" s="96"/>
    </row>
    <row r="47" spans="1:10" ht="25.5">
      <c r="A47" s="98" t="s">
        <v>427</v>
      </c>
      <c r="B47" s="100" t="s">
        <v>61</v>
      </c>
      <c r="C47" s="100" t="s">
        <v>264</v>
      </c>
      <c r="D47" s="100">
        <v>11</v>
      </c>
      <c r="E47" s="100"/>
      <c r="F47" s="100">
        <v>2</v>
      </c>
      <c r="G47" s="100"/>
      <c r="H47" s="96"/>
      <c r="I47" s="96"/>
      <c r="J47" s="96"/>
    </row>
    <row r="48" spans="1:10" ht="25.5">
      <c r="A48" s="98" t="s">
        <v>429</v>
      </c>
      <c r="B48" s="100" t="s">
        <v>143</v>
      </c>
      <c r="C48" s="100" t="s">
        <v>268</v>
      </c>
      <c r="D48" s="100">
        <v>11</v>
      </c>
      <c r="E48" s="100" t="s">
        <v>114</v>
      </c>
      <c r="F48" s="100">
        <v>2</v>
      </c>
      <c r="G48" s="100"/>
      <c r="H48" s="96"/>
      <c r="I48" s="96"/>
      <c r="J48" s="96"/>
    </row>
    <row r="49" spans="1:10" ht="25.5">
      <c r="A49" s="98" t="s">
        <v>431</v>
      </c>
      <c r="B49" s="100" t="s">
        <v>117</v>
      </c>
      <c r="C49" s="100" t="s">
        <v>272</v>
      </c>
      <c r="D49" s="100">
        <v>11</v>
      </c>
      <c r="E49" s="100"/>
      <c r="F49" s="100">
        <v>2</v>
      </c>
      <c r="G49" s="100"/>
      <c r="H49" s="96"/>
      <c r="I49" s="96"/>
      <c r="J49" s="96"/>
    </row>
    <row r="50" spans="1:10" ht="25.5">
      <c r="A50" s="98" t="s">
        <v>273</v>
      </c>
      <c r="B50" s="100" t="s">
        <v>136</v>
      </c>
      <c r="C50" s="100" t="s">
        <v>275</v>
      </c>
      <c r="D50" s="100">
        <v>11</v>
      </c>
      <c r="E50" s="100"/>
      <c r="F50" s="100">
        <v>2</v>
      </c>
      <c r="G50" s="100"/>
      <c r="H50" s="96"/>
      <c r="I50" s="96"/>
      <c r="J50" s="96"/>
    </row>
    <row r="51" spans="1:10" ht="25.5">
      <c r="A51" s="98" t="s">
        <v>434</v>
      </c>
      <c r="B51" s="100" t="s">
        <v>52</v>
      </c>
      <c r="C51" s="100" t="s">
        <v>281</v>
      </c>
      <c r="D51" s="100">
        <v>11</v>
      </c>
      <c r="E51" s="100"/>
      <c r="F51" s="100">
        <v>2</v>
      </c>
      <c r="G51" s="100"/>
      <c r="H51" s="96"/>
      <c r="I51" s="96"/>
      <c r="J51" s="96"/>
    </row>
    <row r="52" spans="1:10" ht="25.5">
      <c r="A52" s="89" t="s">
        <v>369</v>
      </c>
      <c r="B52" s="28" t="s">
        <v>52</v>
      </c>
      <c r="C52" s="28" t="s">
        <v>103</v>
      </c>
      <c r="D52" s="28">
        <v>10</v>
      </c>
      <c r="E52" s="28"/>
      <c r="F52" s="28">
        <v>2</v>
      </c>
      <c r="G52" s="28"/>
      <c r="H52" s="28"/>
      <c r="I52" s="73"/>
      <c r="J52" s="74"/>
    </row>
    <row r="53" spans="1:10" ht="25.5">
      <c r="A53" s="95" t="s">
        <v>125</v>
      </c>
      <c r="B53" s="28" t="s">
        <v>52</v>
      </c>
      <c r="C53" s="28" t="s">
        <v>126</v>
      </c>
      <c r="D53" s="28">
        <v>10</v>
      </c>
      <c r="E53" s="28"/>
      <c r="F53" s="28">
        <v>2</v>
      </c>
      <c r="G53" s="28"/>
      <c r="H53" s="28"/>
      <c r="I53" s="73"/>
      <c r="J53" s="74"/>
    </row>
    <row r="54" spans="1:10" ht="63.75">
      <c r="A54" s="89" t="s">
        <v>379</v>
      </c>
      <c r="B54" s="28" t="s">
        <v>52</v>
      </c>
      <c r="C54" s="28" t="s">
        <v>133</v>
      </c>
      <c r="D54" s="28">
        <v>10</v>
      </c>
      <c r="E54" s="28"/>
      <c r="F54" s="28">
        <v>2</v>
      </c>
      <c r="G54" s="30"/>
      <c r="H54" s="28"/>
      <c r="I54" s="73"/>
      <c r="J54" s="74"/>
    </row>
    <row r="55" spans="1:10" ht="25.5">
      <c r="A55" s="89" t="s">
        <v>384</v>
      </c>
      <c r="B55" s="28" t="s">
        <v>143</v>
      </c>
      <c r="C55" s="28" t="s">
        <v>146</v>
      </c>
      <c r="D55" s="28">
        <v>10</v>
      </c>
      <c r="E55" s="28" t="s">
        <v>114</v>
      </c>
      <c r="F55" s="28">
        <v>2</v>
      </c>
      <c r="G55" s="28"/>
      <c r="H55" s="28"/>
      <c r="I55" s="73"/>
      <c r="J55" s="74"/>
    </row>
    <row r="56" spans="1:10" ht="38.25">
      <c r="A56" s="89" t="s">
        <v>385</v>
      </c>
      <c r="B56" s="28" t="s">
        <v>52</v>
      </c>
      <c r="C56" s="28" t="s">
        <v>149</v>
      </c>
      <c r="D56" s="28">
        <v>10</v>
      </c>
      <c r="E56" s="28"/>
      <c r="F56" s="28">
        <v>2</v>
      </c>
      <c r="G56" s="28"/>
      <c r="H56" s="28"/>
      <c r="I56" s="73"/>
      <c r="J56" s="74"/>
    </row>
    <row r="57" spans="1:10" ht="25.5">
      <c r="A57" s="89" t="s">
        <v>388</v>
      </c>
      <c r="B57" s="28" t="s">
        <v>52</v>
      </c>
      <c r="C57" s="28" t="s">
        <v>157</v>
      </c>
      <c r="D57" s="28">
        <v>10</v>
      </c>
      <c r="E57" s="28"/>
      <c r="F57" s="28">
        <v>2</v>
      </c>
      <c r="G57" s="28"/>
      <c r="H57" s="28"/>
      <c r="I57" s="73"/>
      <c r="J57" s="74"/>
    </row>
    <row r="58" spans="1:10" ht="38.25">
      <c r="A58" s="89" t="s">
        <v>389</v>
      </c>
      <c r="B58" s="28" t="s">
        <v>52</v>
      </c>
      <c r="C58" s="28" t="s">
        <v>160</v>
      </c>
      <c r="D58" s="28">
        <v>10</v>
      </c>
      <c r="E58" s="28"/>
      <c r="F58" s="28">
        <v>2</v>
      </c>
      <c r="G58" s="28"/>
      <c r="H58" s="28"/>
      <c r="I58" s="73"/>
      <c r="J58" s="74"/>
    </row>
    <row r="59" spans="1:10" ht="25.5">
      <c r="A59" s="89" t="s">
        <v>391</v>
      </c>
      <c r="B59" s="28" t="s">
        <v>143</v>
      </c>
      <c r="C59" s="28" t="s">
        <v>165</v>
      </c>
      <c r="D59" s="28">
        <v>10</v>
      </c>
      <c r="E59" s="28" t="s">
        <v>114</v>
      </c>
      <c r="F59" s="28">
        <v>2</v>
      </c>
      <c r="G59" s="28"/>
      <c r="H59" s="28"/>
      <c r="I59" s="73"/>
      <c r="J59" s="78"/>
    </row>
    <row r="60" spans="1:10" ht="25.5">
      <c r="A60" s="89" t="s">
        <v>167</v>
      </c>
      <c r="B60" s="28" t="s">
        <v>52</v>
      </c>
      <c r="C60" s="28" t="s">
        <v>168</v>
      </c>
      <c r="D60" s="28">
        <v>10</v>
      </c>
      <c r="E60" s="28"/>
      <c r="F60" s="28">
        <v>2</v>
      </c>
      <c r="G60" s="28"/>
      <c r="H60" s="28"/>
      <c r="I60" s="73"/>
      <c r="J60" s="74"/>
    </row>
    <row r="61" spans="1:10" ht="25.5">
      <c r="A61" s="89" t="s">
        <v>392</v>
      </c>
      <c r="B61" s="28" t="s">
        <v>143</v>
      </c>
      <c r="C61" s="28" t="s">
        <v>169</v>
      </c>
      <c r="D61" s="28">
        <v>10</v>
      </c>
      <c r="E61" s="28" t="s">
        <v>114</v>
      </c>
      <c r="F61" s="28">
        <v>2</v>
      </c>
      <c r="G61" s="28"/>
      <c r="H61" s="28"/>
      <c r="I61" s="73"/>
      <c r="J61" s="74"/>
    </row>
    <row r="62" spans="1:10" ht="25.5">
      <c r="A62" s="89" t="s">
        <v>346</v>
      </c>
      <c r="B62" s="28" t="s">
        <v>52</v>
      </c>
      <c r="C62" s="28" t="s">
        <v>188</v>
      </c>
      <c r="D62" s="28">
        <v>10</v>
      </c>
      <c r="E62" s="28"/>
      <c r="F62" s="28">
        <v>2</v>
      </c>
      <c r="G62" s="28"/>
      <c r="H62" s="28"/>
      <c r="I62" s="73"/>
      <c r="J62" s="74"/>
    </row>
    <row r="63" spans="1:10" ht="25.5">
      <c r="A63" s="89" t="s">
        <v>400</v>
      </c>
      <c r="B63" s="28" t="s">
        <v>52</v>
      </c>
      <c r="C63" s="28" t="s">
        <v>191</v>
      </c>
      <c r="D63" s="28">
        <v>10</v>
      </c>
      <c r="E63" s="28"/>
      <c r="F63" s="28">
        <v>2</v>
      </c>
      <c r="G63" s="28"/>
      <c r="H63" s="28"/>
      <c r="I63" s="73"/>
      <c r="J63" s="74"/>
    </row>
    <row r="64" spans="1:10" ht="38.25">
      <c r="A64" s="89" t="s">
        <v>405</v>
      </c>
      <c r="B64" s="28" t="s">
        <v>52</v>
      </c>
      <c r="C64" s="28" t="s">
        <v>203</v>
      </c>
      <c r="D64" s="28">
        <v>10</v>
      </c>
      <c r="E64" s="28"/>
      <c r="F64" s="28">
        <v>2</v>
      </c>
      <c r="G64" s="28"/>
      <c r="H64" s="28"/>
      <c r="I64" s="73"/>
      <c r="J64" s="74"/>
    </row>
    <row r="65" spans="1:10" ht="25.5">
      <c r="A65" s="89" t="s">
        <v>406</v>
      </c>
      <c r="B65" s="28" t="s">
        <v>61</v>
      </c>
      <c r="C65" s="28" t="s">
        <v>204</v>
      </c>
      <c r="D65" s="28">
        <v>10</v>
      </c>
      <c r="E65" s="28"/>
      <c r="F65" s="28">
        <v>2</v>
      </c>
      <c r="G65" s="28"/>
      <c r="H65" s="28"/>
      <c r="I65" s="73"/>
      <c r="J65" s="74"/>
    </row>
    <row r="66" spans="1:10" ht="25.5">
      <c r="A66" s="89" t="s">
        <v>407</v>
      </c>
      <c r="B66" s="28" t="s">
        <v>61</v>
      </c>
      <c r="C66" s="28" t="s">
        <v>205</v>
      </c>
      <c r="D66" s="28">
        <v>10</v>
      </c>
      <c r="E66" s="28"/>
      <c r="F66" s="28">
        <v>2</v>
      </c>
      <c r="G66" s="28"/>
      <c r="H66" s="28"/>
      <c r="I66" s="80"/>
      <c r="J66" s="78"/>
    </row>
    <row r="67" spans="1:10" ht="38.25">
      <c r="A67" s="89" t="s">
        <v>410</v>
      </c>
      <c r="B67" s="28" t="s">
        <v>61</v>
      </c>
      <c r="C67" s="28" t="s">
        <v>212</v>
      </c>
      <c r="D67" s="28">
        <v>10</v>
      </c>
      <c r="E67" s="28"/>
      <c r="F67" s="28">
        <v>2</v>
      </c>
      <c r="G67" s="28"/>
      <c r="H67" s="28"/>
      <c r="I67" s="73"/>
      <c r="J67" s="74"/>
    </row>
    <row r="68" spans="1:10" ht="25.5">
      <c r="A68" s="107" t="s">
        <v>432</v>
      </c>
      <c r="B68" s="100" t="s">
        <v>52</v>
      </c>
      <c r="C68" s="100" t="s">
        <v>277</v>
      </c>
      <c r="D68" s="100">
        <v>10</v>
      </c>
      <c r="E68" s="100"/>
      <c r="F68" s="100">
        <v>2</v>
      </c>
      <c r="G68" s="100"/>
      <c r="H68" s="68"/>
      <c r="I68" s="68"/>
      <c r="J68" s="68"/>
    </row>
    <row r="69" spans="1:10" ht="25.5">
      <c r="A69" s="107" t="s">
        <v>296</v>
      </c>
      <c r="B69" s="100" t="s">
        <v>52</v>
      </c>
      <c r="C69" s="100" t="s">
        <v>297</v>
      </c>
      <c r="D69" s="100">
        <v>9</v>
      </c>
      <c r="E69" s="100"/>
      <c r="F69" s="100">
        <v>3</v>
      </c>
      <c r="G69" s="100"/>
      <c r="H69" s="68"/>
      <c r="I69" s="68"/>
      <c r="J69" s="68"/>
    </row>
    <row r="70" spans="1:10" ht="25.5">
      <c r="A70" s="107" t="s">
        <v>440</v>
      </c>
      <c r="B70" s="100" t="s">
        <v>52</v>
      </c>
      <c r="C70" s="100" t="s">
        <v>301</v>
      </c>
      <c r="D70" s="100">
        <v>9</v>
      </c>
      <c r="E70" s="100"/>
      <c r="F70" s="100">
        <v>3</v>
      </c>
      <c r="G70" s="100"/>
      <c r="H70" s="68"/>
      <c r="I70" s="68"/>
      <c r="J70" s="68"/>
    </row>
    <row r="71" spans="1:10" ht="25.5">
      <c r="A71" s="107" t="s">
        <v>442</v>
      </c>
      <c r="B71" s="100" t="s">
        <v>52</v>
      </c>
      <c r="C71" s="100" t="s">
        <v>308</v>
      </c>
      <c r="D71" s="100">
        <v>9</v>
      </c>
      <c r="E71" s="100"/>
      <c r="F71" s="100">
        <v>3</v>
      </c>
      <c r="G71" s="100"/>
      <c r="H71" s="68"/>
      <c r="I71" s="68"/>
      <c r="J71" s="68"/>
    </row>
    <row r="72" spans="1:10" ht="25.5">
      <c r="A72" s="107" t="s">
        <v>442</v>
      </c>
      <c r="B72" s="100" t="s">
        <v>206</v>
      </c>
      <c r="C72" s="100" t="s">
        <v>354</v>
      </c>
      <c r="D72" s="100">
        <v>9</v>
      </c>
      <c r="E72" s="100"/>
      <c r="F72" s="100">
        <v>3</v>
      </c>
      <c r="G72" s="100"/>
      <c r="H72" s="68"/>
      <c r="I72" s="68"/>
      <c r="J72" s="68"/>
    </row>
    <row r="73" spans="1:10" ht="25.5">
      <c r="A73" s="89" t="s">
        <v>370</v>
      </c>
      <c r="B73" s="28" t="s">
        <v>52</v>
      </c>
      <c r="C73" s="28" t="s">
        <v>105</v>
      </c>
      <c r="D73" s="28">
        <v>9</v>
      </c>
      <c r="E73" s="28"/>
      <c r="F73" s="28">
        <v>3</v>
      </c>
      <c r="G73" s="28"/>
      <c r="H73" s="28"/>
      <c r="I73" s="66"/>
      <c r="J73" s="105"/>
    </row>
    <row r="74" spans="1:10" ht="25.5">
      <c r="A74" s="89" t="s">
        <v>402</v>
      </c>
      <c r="B74" s="28" t="s">
        <v>143</v>
      </c>
      <c r="C74" s="28" t="s">
        <v>105</v>
      </c>
      <c r="D74" s="28">
        <v>9</v>
      </c>
      <c r="E74" s="28" t="s">
        <v>114</v>
      </c>
      <c r="F74" s="28">
        <v>3</v>
      </c>
      <c r="G74" s="28"/>
      <c r="H74" s="28"/>
      <c r="I74" s="66"/>
      <c r="J74" s="106"/>
    </row>
    <row r="75" spans="1:10" ht="25.5">
      <c r="A75" s="89" t="s">
        <v>341</v>
      </c>
      <c r="B75" s="28" t="s">
        <v>117</v>
      </c>
      <c r="C75" s="28" t="s">
        <v>127</v>
      </c>
      <c r="D75" s="28">
        <v>9</v>
      </c>
      <c r="E75" s="28"/>
      <c r="F75" s="28">
        <v>3</v>
      </c>
      <c r="G75" s="30"/>
      <c r="H75" s="28"/>
      <c r="I75" s="66"/>
      <c r="J75" s="105"/>
    </row>
    <row r="76" spans="1:10" ht="25.5">
      <c r="A76" s="89" t="s">
        <v>378</v>
      </c>
      <c r="B76" s="28" t="s">
        <v>52</v>
      </c>
      <c r="C76" s="28" t="s">
        <v>130</v>
      </c>
      <c r="D76" s="28">
        <v>9</v>
      </c>
      <c r="E76" s="28"/>
      <c r="F76" s="28">
        <v>3</v>
      </c>
      <c r="G76" s="30"/>
      <c r="H76" s="28"/>
      <c r="I76" s="66"/>
      <c r="J76" s="105"/>
    </row>
    <row r="77" spans="1:10" ht="51">
      <c r="A77" s="89" t="s">
        <v>381</v>
      </c>
      <c r="B77" s="28" t="s">
        <v>139</v>
      </c>
      <c r="C77" s="28" t="s">
        <v>140</v>
      </c>
      <c r="D77" s="28">
        <v>9</v>
      </c>
      <c r="E77" s="28"/>
      <c r="F77" s="28">
        <v>3</v>
      </c>
      <c r="G77" s="28"/>
      <c r="H77" s="28"/>
      <c r="I77" s="66"/>
      <c r="J77" s="105"/>
    </row>
    <row r="78" spans="1:10" ht="25.5">
      <c r="A78" s="89" t="s">
        <v>382</v>
      </c>
      <c r="B78" s="34" t="s">
        <v>61</v>
      </c>
      <c r="C78" s="28" t="s">
        <v>142</v>
      </c>
      <c r="D78" s="28">
        <v>9</v>
      </c>
      <c r="E78" s="28"/>
      <c r="F78" s="28">
        <v>3</v>
      </c>
      <c r="G78" s="28"/>
      <c r="H78" s="28"/>
      <c r="I78" s="66"/>
      <c r="J78" s="105"/>
    </row>
    <row r="79" spans="1:10" ht="25.5">
      <c r="A79" s="89" t="s">
        <v>408</v>
      </c>
      <c r="B79" s="28" t="s">
        <v>206</v>
      </c>
      <c r="C79" s="28" t="s">
        <v>207</v>
      </c>
      <c r="D79" s="28">
        <v>9</v>
      </c>
      <c r="E79" s="28"/>
      <c r="F79" s="28">
        <v>3</v>
      </c>
      <c r="G79" s="28"/>
      <c r="H79" s="28"/>
      <c r="I79" s="66"/>
      <c r="J79" s="105"/>
    </row>
    <row r="80" spans="1:10" ht="38.25">
      <c r="A80" s="107" t="s">
        <v>413</v>
      </c>
      <c r="B80" s="100" t="s">
        <v>222</v>
      </c>
      <c r="C80" s="100" t="s">
        <v>223</v>
      </c>
      <c r="D80" s="100">
        <v>9</v>
      </c>
      <c r="E80" s="100"/>
      <c r="F80" s="100">
        <v>3</v>
      </c>
      <c r="G80" s="100"/>
      <c r="H80" s="68"/>
      <c r="I80" s="68"/>
      <c r="J80" s="68"/>
    </row>
    <row r="81" spans="1:10" ht="63.75">
      <c r="A81" s="107" t="s">
        <v>414</v>
      </c>
      <c r="B81" s="100" t="s">
        <v>226</v>
      </c>
      <c r="C81" s="100" t="s">
        <v>227</v>
      </c>
      <c r="D81" s="100">
        <v>9</v>
      </c>
      <c r="E81" s="100"/>
      <c r="F81" s="100">
        <v>3</v>
      </c>
      <c r="G81" s="100"/>
      <c r="H81" s="68"/>
      <c r="I81" s="68"/>
      <c r="J81" s="68"/>
    </row>
    <row r="82" spans="1:10" ht="25.5">
      <c r="A82" s="107" t="s">
        <v>273</v>
      </c>
      <c r="B82" s="100" t="s">
        <v>52</v>
      </c>
      <c r="C82" s="100" t="s">
        <v>274</v>
      </c>
      <c r="D82" s="100">
        <v>9</v>
      </c>
      <c r="E82" s="100"/>
      <c r="F82" s="100">
        <v>3</v>
      </c>
      <c r="G82" s="100"/>
      <c r="H82" s="68"/>
      <c r="I82" s="68"/>
      <c r="J82" s="68"/>
    </row>
    <row r="83" spans="1:10" ht="25.5">
      <c r="A83" s="107" t="s">
        <v>433</v>
      </c>
      <c r="B83" s="100" t="s">
        <v>52</v>
      </c>
      <c r="C83" s="100" t="s">
        <v>279</v>
      </c>
      <c r="D83" s="100">
        <v>9</v>
      </c>
      <c r="E83" s="100"/>
      <c r="F83" s="100">
        <v>3</v>
      </c>
      <c r="G83" s="100"/>
      <c r="H83" s="68"/>
      <c r="I83" s="68"/>
      <c r="J83" s="68"/>
    </row>
    <row r="84" spans="1:10" ht="25.5">
      <c r="A84" s="107" t="s">
        <v>440</v>
      </c>
      <c r="B84" s="100" t="s">
        <v>206</v>
      </c>
      <c r="C84" s="100" t="s">
        <v>302</v>
      </c>
      <c r="D84" s="100">
        <v>8</v>
      </c>
      <c r="E84" s="100"/>
      <c r="F84" s="100">
        <v>3</v>
      </c>
      <c r="G84" s="100"/>
      <c r="H84" s="68"/>
      <c r="I84" s="68"/>
      <c r="J84" s="68"/>
    </row>
    <row r="85" spans="1:10" ht="25.5">
      <c r="A85" s="107" t="s">
        <v>435</v>
      </c>
      <c r="B85" s="100" t="s">
        <v>117</v>
      </c>
      <c r="C85" s="100" t="s">
        <v>306</v>
      </c>
      <c r="D85" s="100">
        <v>8</v>
      </c>
      <c r="E85" s="100"/>
      <c r="F85" s="100">
        <v>3</v>
      </c>
      <c r="G85" s="100"/>
      <c r="H85" s="68"/>
      <c r="I85" s="68"/>
      <c r="J85" s="68"/>
    </row>
    <row r="86" spans="1:10" ht="25.5">
      <c r="A86" s="89" t="s">
        <v>363</v>
      </c>
      <c r="B86" s="28" t="s">
        <v>61</v>
      </c>
      <c r="C86" s="28" t="s">
        <v>81</v>
      </c>
      <c r="D86" s="28">
        <v>8</v>
      </c>
      <c r="E86" s="28"/>
      <c r="F86" s="28">
        <v>3</v>
      </c>
      <c r="G86" s="30"/>
      <c r="H86" s="28"/>
      <c r="I86" s="66"/>
      <c r="J86" s="105"/>
    </row>
    <row r="87" spans="1:10" ht="38.25">
      <c r="A87" s="89" t="s">
        <v>368</v>
      </c>
      <c r="B87" s="28" t="s">
        <v>100</v>
      </c>
      <c r="C87" s="28" t="s">
        <v>101</v>
      </c>
      <c r="D87" s="28">
        <v>8</v>
      </c>
      <c r="E87" s="28"/>
      <c r="F87" s="28">
        <v>3</v>
      </c>
      <c r="G87" s="28"/>
      <c r="H87" s="28"/>
      <c r="I87" s="66"/>
      <c r="J87" s="105"/>
    </row>
    <row r="88" spans="1:10" ht="38.25">
      <c r="A88" s="89" t="s">
        <v>371</v>
      </c>
      <c r="B88" s="28" t="s">
        <v>107</v>
      </c>
      <c r="C88" s="28" t="s">
        <v>108</v>
      </c>
      <c r="D88" s="28">
        <v>8</v>
      </c>
      <c r="E88" s="28"/>
      <c r="F88" s="28">
        <v>3</v>
      </c>
      <c r="G88" s="28"/>
      <c r="H88" s="28"/>
      <c r="I88" s="66"/>
      <c r="J88" s="105"/>
    </row>
    <row r="89" spans="1:10" ht="25.5">
      <c r="A89" s="89" t="s">
        <v>372</v>
      </c>
      <c r="B89" s="28" t="s">
        <v>92</v>
      </c>
      <c r="C89" s="28" t="s">
        <v>110</v>
      </c>
      <c r="D89" s="28">
        <v>8</v>
      </c>
      <c r="E89" s="28"/>
      <c r="F89" s="28">
        <v>3</v>
      </c>
      <c r="G89" s="28"/>
      <c r="H89" s="28"/>
      <c r="I89" s="66"/>
      <c r="J89" s="105"/>
    </row>
    <row r="90" spans="1:10" ht="25.5">
      <c r="A90" s="89" t="s">
        <v>375</v>
      </c>
      <c r="B90" s="34" t="s">
        <v>120</v>
      </c>
      <c r="C90" s="28" t="s">
        <v>121</v>
      </c>
      <c r="D90" s="28">
        <v>8</v>
      </c>
      <c r="E90" s="28"/>
      <c r="F90" s="28">
        <v>3</v>
      </c>
      <c r="G90" s="28"/>
      <c r="H90" s="28"/>
      <c r="I90" s="66"/>
      <c r="J90" s="105"/>
    </row>
    <row r="91" spans="1:10" ht="25.5">
      <c r="A91" s="89" t="s">
        <v>377</v>
      </c>
      <c r="B91" s="28" t="s">
        <v>74</v>
      </c>
      <c r="C91" s="28" t="s">
        <v>124</v>
      </c>
      <c r="D91" s="28">
        <v>8</v>
      </c>
      <c r="E91" s="28"/>
      <c r="F91" s="28">
        <v>3</v>
      </c>
      <c r="G91" s="28"/>
      <c r="H91" s="28"/>
      <c r="I91" s="66"/>
      <c r="J91" s="105"/>
    </row>
    <row r="92" spans="1:10" ht="25.5">
      <c r="A92" s="89" t="s">
        <v>399</v>
      </c>
      <c r="B92" s="28" t="s">
        <v>117</v>
      </c>
      <c r="C92" s="28" t="s">
        <v>188</v>
      </c>
      <c r="D92" s="28">
        <v>8</v>
      </c>
      <c r="E92" s="28"/>
      <c r="F92" s="28">
        <v>3</v>
      </c>
      <c r="G92" s="28"/>
      <c r="H92" s="28"/>
      <c r="I92" s="66"/>
      <c r="J92" s="66"/>
    </row>
    <row r="93" spans="1:10" ht="25.5">
      <c r="A93" s="89" t="s">
        <v>409</v>
      </c>
      <c r="B93" s="28" t="s">
        <v>52</v>
      </c>
      <c r="C93" s="28" t="s">
        <v>210</v>
      </c>
      <c r="D93" s="28">
        <v>8</v>
      </c>
      <c r="E93" s="28"/>
      <c r="F93" s="28">
        <v>3</v>
      </c>
      <c r="G93" s="28"/>
      <c r="H93" s="28"/>
      <c r="I93" s="66"/>
      <c r="J93" s="105"/>
    </row>
    <row r="94" spans="1:10" ht="51">
      <c r="A94" s="107" t="s">
        <v>420</v>
      </c>
      <c r="B94" s="100" t="s">
        <v>244</v>
      </c>
      <c r="C94" s="100" t="s">
        <v>245</v>
      </c>
      <c r="D94" s="100">
        <v>8</v>
      </c>
      <c r="E94" s="100"/>
      <c r="F94" s="100">
        <v>3</v>
      </c>
      <c r="G94" s="100"/>
      <c r="H94" s="68"/>
      <c r="I94" s="68"/>
      <c r="J94" s="68"/>
    </row>
    <row r="95" spans="1:10" ht="25.5">
      <c r="A95" s="107" t="s">
        <v>421</v>
      </c>
      <c r="B95" s="100" t="s">
        <v>247</v>
      </c>
      <c r="C95" s="100" t="s">
        <v>248</v>
      </c>
      <c r="D95" s="100">
        <v>8</v>
      </c>
      <c r="E95" s="100"/>
      <c r="F95" s="100">
        <v>3</v>
      </c>
      <c r="G95" s="100"/>
      <c r="H95" s="68"/>
      <c r="I95" s="68"/>
      <c r="J95" s="68"/>
    </row>
    <row r="96" spans="1:10" ht="76.5">
      <c r="A96" s="107" t="s">
        <v>424</v>
      </c>
      <c r="B96" s="100" t="s">
        <v>247</v>
      </c>
      <c r="C96" s="100" t="s">
        <v>252</v>
      </c>
      <c r="D96" s="100">
        <v>8</v>
      </c>
      <c r="E96" s="100"/>
      <c r="F96" s="100">
        <v>3</v>
      </c>
      <c r="G96" s="100"/>
      <c r="H96" s="68"/>
      <c r="I96" s="68"/>
      <c r="J96" s="68"/>
    </row>
    <row r="97" spans="1:10" ht="38.25">
      <c r="A97" s="107" t="s">
        <v>426</v>
      </c>
      <c r="B97" s="100" t="s">
        <v>259</v>
      </c>
      <c r="C97" s="100" t="s">
        <v>260</v>
      </c>
      <c r="D97" s="100">
        <v>8</v>
      </c>
      <c r="E97" s="100"/>
      <c r="F97" s="100">
        <v>3</v>
      </c>
      <c r="G97" s="100"/>
      <c r="H97" s="68"/>
      <c r="I97" s="68"/>
      <c r="J97" s="68"/>
    </row>
    <row r="98" spans="1:10" ht="25.5">
      <c r="A98" s="107" t="s">
        <v>430</v>
      </c>
      <c r="B98" s="100" t="s">
        <v>117</v>
      </c>
      <c r="C98" s="100" t="s">
        <v>270</v>
      </c>
      <c r="D98" s="100">
        <v>8</v>
      </c>
      <c r="E98" s="100"/>
      <c r="F98" s="100">
        <v>3</v>
      </c>
      <c r="G98" s="100"/>
      <c r="H98" s="68"/>
      <c r="I98" s="68"/>
      <c r="J98" s="68"/>
    </row>
    <row r="99" spans="1:10" ht="25.5">
      <c r="A99" s="107" t="s">
        <v>435</v>
      </c>
      <c r="B99" s="100" t="s">
        <v>117</v>
      </c>
      <c r="C99" s="100" t="s">
        <v>283</v>
      </c>
      <c r="D99" s="100">
        <v>8</v>
      </c>
      <c r="E99" s="100"/>
      <c r="F99" s="100">
        <v>3</v>
      </c>
      <c r="G99" s="100"/>
      <c r="H99" s="68"/>
      <c r="I99" s="68"/>
      <c r="J99" s="68"/>
    </row>
    <row r="100" spans="1:10" ht="25.5">
      <c r="A100" s="107" t="s">
        <v>441</v>
      </c>
      <c r="B100" s="100" t="s">
        <v>117</v>
      </c>
      <c r="C100" s="100" t="s">
        <v>304</v>
      </c>
      <c r="D100" s="100">
        <v>7</v>
      </c>
      <c r="E100" s="100"/>
      <c r="F100" s="100">
        <v>3</v>
      </c>
      <c r="G100" s="100"/>
      <c r="H100" s="68"/>
      <c r="I100" s="68"/>
      <c r="J100" s="68"/>
    </row>
    <row r="101" spans="1:10" ht="25.5">
      <c r="A101" s="107" t="s">
        <v>435</v>
      </c>
      <c r="B101" s="100" t="s">
        <v>52</v>
      </c>
      <c r="C101" s="100" t="s">
        <v>305</v>
      </c>
      <c r="D101" s="100">
        <v>7</v>
      </c>
      <c r="E101" s="100"/>
      <c r="F101" s="100">
        <v>3</v>
      </c>
      <c r="G101" s="100"/>
      <c r="H101" s="68"/>
      <c r="I101" s="68"/>
      <c r="J101" s="68"/>
    </row>
    <row r="102" spans="1:10">
      <c r="A102" s="89" t="s">
        <v>366</v>
      </c>
      <c r="B102" s="28" t="s">
        <v>92</v>
      </c>
      <c r="C102" s="28" t="s">
        <v>93</v>
      </c>
      <c r="D102" s="28">
        <v>7</v>
      </c>
      <c r="E102" s="28"/>
      <c r="F102" s="28">
        <v>3</v>
      </c>
      <c r="G102" s="28"/>
      <c r="H102" s="28"/>
      <c r="I102" s="66"/>
      <c r="J102" s="105"/>
    </row>
    <row r="103" spans="1:10" ht="25.5">
      <c r="A103" s="89" t="s">
        <v>401</v>
      </c>
      <c r="B103" s="28" t="s">
        <v>52</v>
      </c>
      <c r="C103" s="28" t="s">
        <v>103</v>
      </c>
      <c r="D103" s="28">
        <v>7</v>
      </c>
      <c r="E103" s="28"/>
      <c r="F103" s="28">
        <v>3</v>
      </c>
      <c r="G103" s="28"/>
      <c r="H103" s="28"/>
      <c r="I103" s="66"/>
      <c r="J103" s="105"/>
    </row>
    <row r="104" spans="1:10" ht="25.5">
      <c r="A104" s="89" t="s">
        <v>374</v>
      </c>
      <c r="B104" s="34" t="s">
        <v>117</v>
      </c>
      <c r="C104" s="28" t="s">
        <v>118</v>
      </c>
      <c r="D104" s="28">
        <v>7</v>
      </c>
      <c r="E104" s="28"/>
      <c r="F104" s="28">
        <v>3</v>
      </c>
      <c r="G104" s="28"/>
      <c r="H104" s="28"/>
      <c r="I104" s="66"/>
      <c r="J104" s="105"/>
    </row>
    <row r="105" spans="1:10" ht="25.5">
      <c r="A105" s="89" t="s">
        <v>376</v>
      </c>
      <c r="B105" s="28" t="s">
        <v>52</v>
      </c>
      <c r="C105" s="28" t="s">
        <v>122</v>
      </c>
      <c r="D105" s="28">
        <v>7</v>
      </c>
      <c r="E105" s="28"/>
      <c r="F105" s="28">
        <v>3</v>
      </c>
      <c r="G105" s="28"/>
      <c r="H105" s="28"/>
      <c r="I105" s="66"/>
      <c r="J105" s="105"/>
    </row>
    <row r="106" spans="1:10" ht="25.5">
      <c r="A106" s="89" t="s">
        <v>380</v>
      </c>
      <c r="B106" s="28" t="s">
        <v>136</v>
      </c>
      <c r="C106" s="28" t="s">
        <v>137</v>
      </c>
      <c r="D106" s="28">
        <v>7</v>
      </c>
      <c r="E106" s="28"/>
      <c r="F106" s="28">
        <v>3</v>
      </c>
      <c r="G106" s="28"/>
      <c r="H106" s="28"/>
      <c r="I106" s="66"/>
      <c r="J106" s="105"/>
    </row>
    <row r="107" spans="1:10" ht="25.5">
      <c r="A107" s="89" t="s">
        <v>409</v>
      </c>
      <c r="B107" s="28" t="s">
        <v>117</v>
      </c>
      <c r="C107" s="28" t="s">
        <v>209</v>
      </c>
      <c r="D107" s="28">
        <v>7</v>
      </c>
      <c r="E107" s="28"/>
      <c r="F107" s="28">
        <v>3</v>
      </c>
      <c r="G107" s="28"/>
      <c r="H107" s="28"/>
      <c r="I107" s="66"/>
      <c r="J107" s="105"/>
    </row>
    <row r="108" spans="1:10" ht="25.5">
      <c r="A108" s="107" t="s">
        <v>411</v>
      </c>
      <c r="B108" s="100" t="s">
        <v>215</v>
      </c>
      <c r="C108" s="100" t="s">
        <v>216</v>
      </c>
      <c r="D108" s="100">
        <v>7</v>
      </c>
      <c r="E108" s="100"/>
      <c r="F108" s="100">
        <v>3</v>
      </c>
      <c r="G108" s="100"/>
      <c r="H108" s="68"/>
      <c r="I108" s="68"/>
      <c r="J108" s="68"/>
    </row>
    <row r="109" spans="1:10" ht="38.25">
      <c r="A109" s="107" t="s">
        <v>416</v>
      </c>
      <c r="B109" s="100" t="s">
        <v>233</v>
      </c>
      <c r="C109" s="100" t="s">
        <v>234</v>
      </c>
      <c r="D109" s="100">
        <v>7</v>
      </c>
      <c r="E109" s="100"/>
      <c r="F109" s="100">
        <v>3</v>
      </c>
      <c r="G109" s="100"/>
      <c r="H109" s="68"/>
      <c r="I109" s="68"/>
      <c r="J109" s="68"/>
    </row>
    <row r="110" spans="1:10" ht="25.5">
      <c r="A110" s="107" t="s">
        <v>435</v>
      </c>
      <c r="B110" s="100" t="s">
        <v>52</v>
      </c>
      <c r="C110" s="100" t="s">
        <v>283</v>
      </c>
      <c r="D110" s="100">
        <v>7</v>
      </c>
      <c r="E110" s="100"/>
      <c r="F110" s="100">
        <v>3</v>
      </c>
      <c r="G110" s="100"/>
      <c r="H110" s="68"/>
      <c r="I110" s="68"/>
      <c r="J110" s="68"/>
    </row>
    <row r="111" spans="1:10" ht="25.5">
      <c r="A111" s="107" t="s">
        <v>285</v>
      </c>
      <c r="B111" s="100" t="s">
        <v>61</v>
      </c>
      <c r="C111" s="100" t="s">
        <v>286</v>
      </c>
      <c r="D111" s="100">
        <v>6</v>
      </c>
      <c r="E111" s="100"/>
      <c r="F111" s="100">
        <v>3</v>
      </c>
      <c r="G111" s="100"/>
      <c r="H111" s="68"/>
      <c r="I111" s="68"/>
      <c r="J111" s="68"/>
    </row>
  </sheetData>
  <sortState ref="A6:J111">
    <sortCondition descending="1" ref="D6:D111"/>
    <sortCondition ref="C6:C111"/>
  </sortState>
  <mergeCells count="5">
    <mergeCell ref="B1:J1"/>
    <mergeCell ref="A2:J2"/>
    <mergeCell ref="B3:C3"/>
    <mergeCell ref="D3:G3"/>
    <mergeCell ref="H3:I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Registre complet</vt:lpstr>
      <vt:lpstr>Elements</vt:lpstr>
      <vt:lpstr>Priorité</vt:lpstr>
      <vt:lpstr>'Registre complet'!Print_Area</vt:lpstr>
      <vt:lpstr>'Registre complet'!Print_Titles</vt:lpstr>
    </vt:vector>
  </TitlesOfParts>
  <Company>BELSPO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VANDERVAEREN Benoît</dc:creator>
  <cp:lastModifiedBy>VANDERVAEREN Benoît</cp:lastModifiedBy>
  <dcterms:created xsi:type="dcterms:W3CDTF">2015-10-07T05:39:36Z</dcterms:created>
  <dcterms:modified xsi:type="dcterms:W3CDTF">2015-10-12T07:11:57Z</dcterms:modified>
</cp:coreProperties>
</file>